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66925"/>
  <mc:AlternateContent xmlns:mc="http://schemas.openxmlformats.org/markup-compatibility/2006">
    <mc:Choice Requires="x15">
      <x15ac:absPath xmlns:x15ac="http://schemas.microsoft.com/office/spreadsheetml/2010/11/ac" url="W:\Jednostki-Organizacyjne\IR\IRE1\IRE1-IRR1_6\IRR1_6_6 Skrzyżowanie w Tomaszowie_Nadzór\02_OPZ\załączniki do OPZ\"/>
    </mc:Choice>
  </mc:AlternateContent>
  <xr:revisionPtr revIDLastSave="0" documentId="13_ncr:1_{FC0BE29B-235D-40DF-9D84-4AE9711BC25C}" xr6:coauthVersionLast="47" xr6:coauthVersionMax="47" xr10:uidLastSave="{00000000-0000-0000-0000-000000000000}"/>
  <bookViews>
    <workbookView xWindow="-120" yWindow="-120" windowWidth="29040" windowHeight="15720" firstSheet="1" activeTab="6" xr2:uid="{2001C583-E276-4C79-B946-202391CADAD0}"/>
  </bookViews>
  <sheets>
    <sheet name="Zbiorczy" sheetId="1" r:id="rId1"/>
    <sheet name="Zestawienie rekomendacji" sheetId="9" r:id="rId2"/>
    <sheet name="Zakres Umowny" sheetId="2" r:id="rId3"/>
    <sheet name="Podwykonawcy" sheetId="10" r:id="rId4"/>
    <sheet name="Waloryzacja" sheetId="5" r:id="rId5"/>
    <sheet name="TECHNICZNY Obliczenia Wsk Walor" sheetId="11" r:id="rId6"/>
    <sheet name="PRAWA OPCJI" sheetId="3" r:id="rId7"/>
    <sheet name="Materiały" sheetId="7" r:id="rId8"/>
    <sheet name="Wykorzystanie kwoty warunkowej" sheetId="6" r:id="rId9"/>
  </sheets>
  <definedNames>
    <definedName name="_xlnm._FilterDatabase" localSheetId="2" hidden="1">'Zakres Umowny'!$B$19:$Q$1315</definedName>
    <definedName name="_xlnm.Print_Area" localSheetId="6">'PRAWA OPCJI'!$A$1:$O$43</definedName>
    <definedName name="_xlnm.Print_Area" localSheetId="4">Waloryzacja!$A$1:$AJ$57</definedName>
    <definedName name="_xlnm.Print_Area" localSheetId="2">'Zakres Umowny'!$A$1:$Q$1336</definedName>
    <definedName name="_xlnm.Print_Area" localSheetId="0">Zbiorczy!$A$1:$J$52</definedName>
    <definedName name="_xlnm.Print_Titles" localSheetId="4">Waloryzacja!$15:$21</definedName>
    <definedName name="_xlnm.Print_Titles" localSheetId="2">'Zakres Umowny'!$16:$19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41" i="5" l="1"/>
  <c r="I41" i="5"/>
  <c r="E41" i="5"/>
  <c r="F41" i="5"/>
  <c r="G41" i="5"/>
  <c r="H41" i="5"/>
  <c r="D41" i="5"/>
  <c r="D38" i="5"/>
  <c r="J54" i="11"/>
  <c r="J53" i="11"/>
  <c r="I50" i="11"/>
  <c r="K26" i="5"/>
  <c r="L26" i="5" s="1"/>
  <c r="L24" i="5"/>
  <c r="J38" i="5"/>
  <c r="I38" i="5"/>
  <c r="H38" i="5"/>
  <c r="G38" i="5"/>
  <c r="F38" i="5"/>
  <c r="E38" i="5"/>
  <c r="AB23" i="5"/>
  <c r="K25" i="5"/>
  <c r="J25" i="5"/>
  <c r="I25" i="5"/>
  <c r="H25" i="5"/>
  <c r="G25" i="5"/>
  <c r="F25" i="5"/>
  <c r="E25" i="5"/>
  <c r="K24" i="5"/>
  <c r="J24" i="5"/>
  <c r="I24" i="5"/>
  <c r="H24" i="5"/>
  <c r="G24" i="5"/>
  <c r="F24" i="5"/>
  <c r="E24" i="5"/>
  <c r="K23" i="5"/>
  <c r="J23" i="5"/>
  <c r="I23" i="5"/>
  <c r="H23" i="5"/>
  <c r="G23" i="5"/>
  <c r="F23" i="5"/>
  <c r="E23" i="5"/>
  <c r="F11" i="11"/>
  <c r="F14" i="11" s="1"/>
  <c r="F17" i="11" s="1"/>
  <c r="K11" i="11"/>
  <c r="K12" i="11" s="1"/>
  <c r="J11" i="11"/>
  <c r="J14" i="11" s="1"/>
  <c r="J17" i="11" s="1"/>
  <c r="I11" i="11"/>
  <c r="I14" i="11" s="1"/>
  <c r="H11" i="11"/>
  <c r="H14" i="11" s="1"/>
  <c r="G11" i="11"/>
  <c r="G14" i="11" s="1"/>
  <c r="E11" i="11"/>
  <c r="E12" i="11" s="1"/>
  <c r="E8" i="11"/>
  <c r="J8" i="11"/>
  <c r="J9" i="11" s="1"/>
  <c r="K8" i="11"/>
  <c r="K9" i="11" s="1"/>
  <c r="I8" i="11"/>
  <c r="I9" i="11" s="1"/>
  <c r="H8" i="11"/>
  <c r="H9" i="11" s="1"/>
  <c r="G8" i="11"/>
  <c r="G9" i="11" s="1"/>
  <c r="F8" i="11"/>
  <c r="F9" i="11" s="1"/>
  <c r="E9" i="11"/>
  <c r="L23" i="5" l="1"/>
  <c r="L9" i="11"/>
  <c r="K14" i="11"/>
  <c r="K15" i="11" s="1"/>
  <c r="G12" i="11"/>
  <c r="H12" i="11"/>
  <c r="I12" i="11"/>
  <c r="J12" i="11"/>
  <c r="F12" i="11"/>
  <c r="F15" i="11"/>
  <c r="H15" i="11"/>
  <c r="H17" i="11"/>
  <c r="I17" i="11"/>
  <c r="I15" i="11"/>
  <c r="G15" i="11"/>
  <c r="G17" i="11"/>
  <c r="J18" i="11"/>
  <c r="J20" i="11"/>
  <c r="E14" i="11"/>
  <c r="J15" i="11"/>
  <c r="K17" i="11" l="1"/>
  <c r="L12" i="11"/>
  <c r="K20" i="11"/>
  <c r="K18" i="11"/>
  <c r="E15" i="11"/>
  <c r="L15" i="11" s="1"/>
  <c r="E17" i="11"/>
  <c r="J23" i="11"/>
  <c r="J21" i="11"/>
  <c r="G20" i="11"/>
  <c r="G18" i="11"/>
  <c r="I20" i="11"/>
  <c r="I18" i="11"/>
  <c r="H20" i="11"/>
  <c r="H18" i="11"/>
  <c r="F18" i="11"/>
  <c r="F20" i="11"/>
  <c r="J24" i="11" l="1"/>
  <c r="J26" i="11"/>
  <c r="I23" i="11"/>
  <c r="I21" i="11"/>
  <c r="G21" i="11"/>
  <c r="G23" i="11"/>
  <c r="E18" i="11"/>
  <c r="L18" i="11" s="1"/>
  <c r="E20" i="11"/>
  <c r="H21" i="11"/>
  <c r="H23" i="11"/>
  <c r="F21" i="11"/>
  <c r="F23" i="11"/>
  <c r="K23" i="11"/>
  <c r="K21" i="11"/>
  <c r="E21" i="11" l="1"/>
  <c r="L21" i="11" s="1"/>
  <c r="E23" i="11"/>
  <c r="K24" i="11"/>
  <c r="K26" i="11"/>
  <c r="F26" i="11"/>
  <c r="F24" i="11"/>
  <c r="H26" i="11"/>
  <c r="H24" i="11"/>
  <c r="G26" i="11"/>
  <c r="G24" i="11"/>
  <c r="I26" i="11"/>
  <c r="I24" i="11"/>
  <c r="J27" i="11"/>
  <c r="J29" i="11"/>
  <c r="I27" i="11" l="1"/>
  <c r="I29" i="11"/>
  <c r="H27" i="11"/>
  <c r="H29" i="11"/>
  <c r="K29" i="11"/>
  <c r="K27" i="11"/>
  <c r="F29" i="11"/>
  <c r="F27" i="11"/>
  <c r="G27" i="11"/>
  <c r="G29" i="11"/>
  <c r="J30" i="11"/>
  <c r="J26" i="5" s="1"/>
  <c r="J32" i="11"/>
  <c r="E24" i="11"/>
  <c r="L24" i="11" s="1"/>
  <c r="E26" i="11"/>
  <c r="K32" i="11" l="1"/>
  <c r="K30" i="11"/>
  <c r="G32" i="11"/>
  <c r="G30" i="11"/>
  <c r="G26" i="5" s="1"/>
  <c r="H32" i="11"/>
  <c r="H30" i="11"/>
  <c r="H26" i="5" s="1"/>
  <c r="F32" i="11"/>
  <c r="F30" i="11"/>
  <c r="F26" i="5" s="1"/>
  <c r="E29" i="11"/>
  <c r="E30" i="11" s="1"/>
  <c r="E26" i="5" s="1"/>
  <c r="E27" i="11"/>
  <c r="L27" i="11" s="1"/>
  <c r="I30" i="11"/>
  <c r="I26" i="5" s="1"/>
  <c r="I32" i="11"/>
  <c r="J35" i="11"/>
  <c r="J33" i="11"/>
  <c r="I35" i="11" l="1"/>
  <c r="I33" i="11"/>
  <c r="F35" i="11"/>
  <c r="F33" i="11"/>
  <c r="G33" i="11"/>
  <c r="G35" i="11"/>
  <c r="J36" i="11"/>
  <c r="J38" i="11"/>
  <c r="H33" i="11"/>
  <c r="H35" i="11"/>
  <c r="L30" i="11"/>
  <c r="E32" i="11"/>
  <c r="K35" i="11"/>
  <c r="K33" i="11"/>
  <c r="J39" i="11" l="1"/>
  <c r="J41" i="11"/>
  <c r="F38" i="11"/>
  <c r="F41" i="11" s="1"/>
  <c r="F44" i="11" s="1"/>
  <c r="F47" i="11" s="1"/>
  <c r="F50" i="11" s="1"/>
  <c r="F53" i="11" s="1"/>
  <c r="F36" i="11"/>
  <c r="K36" i="11"/>
  <c r="K38" i="11"/>
  <c r="H38" i="11"/>
  <c r="H36" i="11"/>
  <c r="G38" i="11"/>
  <c r="G36" i="11"/>
  <c r="E35" i="11"/>
  <c r="E33" i="11"/>
  <c r="L33" i="11" s="1"/>
  <c r="I38" i="11"/>
  <c r="I36" i="11"/>
  <c r="F54" i="11" l="1"/>
  <c r="F56" i="11"/>
  <c r="E36" i="11"/>
  <c r="L36" i="11" s="1"/>
  <c r="E38" i="11"/>
  <c r="G39" i="11"/>
  <c r="G41" i="11"/>
  <c r="K41" i="11"/>
  <c r="K39" i="11"/>
  <c r="F39" i="11"/>
  <c r="J42" i="11"/>
  <c r="J44" i="11"/>
  <c r="H39" i="11"/>
  <c r="H41" i="11"/>
  <c r="I41" i="11"/>
  <c r="I39" i="11"/>
  <c r="F57" i="11" l="1"/>
  <c r="F59" i="11"/>
  <c r="F42" i="11"/>
  <c r="K42" i="11"/>
  <c r="K44" i="11"/>
  <c r="G44" i="11"/>
  <c r="G42" i="11"/>
  <c r="H44" i="11"/>
  <c r="H42" i="11"/>
  <c r="E41" i="11"/>
  <c r="E39" i="11"/>
  <c r="L39" i="11" s="1"/>
  <c r="J47" i="11"/>
  <c r="J45" i="11"/>
  <c r="I42" i="11"/>
  <c r="I44" i="11"/>
  <c r="F62" i="11" l="1"/>
  <c r="F60" i="11"/>
  <c r="E42" i="11"/>
  <c r="L42" i="11" s="1"/>
  <c r="E44" i="11"/>
  <c r="H45" i="11"/>
  <c r="H47" i="11"/>
  <c r="G45" i="11"/>
  <c r="G47" i="11"/>
  <c r="K47" i="11"/>
  <c r="K45" i="11"/>
  <c r="J48" i="11"/>
  <c r="J50" i="11"/>
  <c r="I47" i="11"/>
  <c r="I45" i="11"/>
  <c r="F45" i="11"/>
  <c r="J51" i="11" l="1"/>
  <c r="F65" i="11"/>
  <c r="F63" i="11"/>
  <c r="I48" i="11"/>
  <c r="G50" i="11"/>
  <c r="G48" i="11"/>
  <c r="K48" i="11"/>
  <c r="K50" i="11"/>
  <c r="H50" i="11"/>
  <c r="H48" i="11"/>
  <c r="F51" i="11"/>
  <c r="F48" i="11"/>
  <c r="E47" i="11"/>
  <c r="E45" i="11"/>
  <c r="L45" i="11" s="1"/>
  <c r="H51" i="11" l="1"/>
  <c r="H53" i="11"/>
  <c r="G51" i="11"/>
  <c r="G53" i="11"/>
  <c r="I51" i="11"/>
  <c r="I53" i="11"/>
  <c r="J56" i="11"/>
  <c r="K51" i="11"/>
  <c r="K53" i="11"/>
  <c r="F66" i="11"/>
  <c r="F68" i="11"/>
  <c r="E48" i="11"/>
  <c r="L48" i="11" s="1"/>
  <c r="E50" i="11"/>
  <c r="J57" i="11" l="1"/>
  <c r="J59" i="11"/>
  <c r="K54" i="11"/>
  <c r="K56" i="11"/>
  <c r="I54" i="11"/>
  <c r="I56" i="11"/>
  <c r="G54" i="11"/>
  <c r="G56" i="11"/>
  <c r="E51" i="11"/>
  <c r="L51" i="11" s="1"/>
  <c r="E53" i="11"/>
  <c r="H54" i="11"/>
  <c r="H56" i="11"/>
  <c r="F69" i="11"/>
  <c r="F71" i="11"/>
  <c r="G57" i="11" l="1"/>
  <c r="G59" i="11"/>
  <c r="K59" i="11"/>
  <c r="K57" i="11"/>
  <c r="J62" i="11"/>
  <c r="J60" i="11"/>
  <c r="E54" i="11"/>
  <c r="L54" i="11" s="1"/>
  <c r="E56" i="11"/>
  <c r="I59" i="11"/>
  <c r="I57" i="11"/>
  <c r="H59" i="11"/>
  <c r="H57" i="11"/>
  <c r="F74" i="11"/>
  <c r="F72" i="11"/>
  <c r="I62" i="11" l="1"/>
  <c r="I60" i="11"/>
  <c r="J65" i="11"/>
  <c r="J63" i="11"/>
  <c r="K62" i="11"/>
  <c r="K60" i="11"/>
  <c r="E57" i="11"/>
  <c r="L57" i="11" s="1"/>
  <c r="E59" i="11"/>
  <c r="G62" i="11"/>
  <c r="G60" i="11"/>
  <c r="H62" i="11"/>
  <c r="H60" i="11"/>
  <c r="F75" i="11"/>
  <c r="F77" i="11"/>
  <c r="E62" i="11" l="1"/>
  <c r="E60" i="11"/>
  <c r="L60" i="11" s="1"/>
  <c r="K63" i="11"/>
  <c r="K65" i="11"/>
  <c r="J66" i="11"/>
  <c r="J68" i="11"/>
  <c r="H63" i="11"/>
  <c r="H65" i="11"/>
  <c r="G65" i="11"/>
  <c r="G63" i="11"/>
  <c r="I65" i="11"/>
  <c r="I63" i="11"/>
  <c r="F78" i="11"/>
  <c r="F80" i="11"/>
  <c r="H68" i="11" l="1"/>
  <c r="H66" i="11"/>
  <c r="G66" i="11"/>
  <c r="G68" i="11"/>
  <c r="I66" i="11"/>
  <c r="I68" i="11"/>
  <c r="J71" i="11"/>
  <c r="J69" i="11"/>
  <c r="K66" i="11"/>
  <c r="K68" i="11"/>
  <c r="E65" i="11"/>
  <c r="E63" i="11"/>
  <c r="L63" i="11" s="1"/>
  <c r="F81" i="11"/>
  <c r="F83" i="11"/>
  <c r="J74" i="11" l="1"/>
  <c r="J72" i="11"/>
  <c r="K71" i="11"/>
  <c r="K69" i="11"/>
  <c r="I69" i="11"/>
  <c r="I71" i="11"/>
  <c r="E66" i="11"/>
  <c r="L66" i="11" s="1"/>
  <c r="E68" i="11"/>
  <c r="G69" i="11"/>
  <c r="G71" i="11"/>
  <c r="H71" i="11"/>
  <c r="H69" i="11"/>
  <c r="F86" i="11"/>
  <c r="F84" i="11"/>
  <c r="E71" i="11" l="1"/>
  <c r="E69" i="11"/>
  <c r="L69" i="11" s="1"/>
  <c r="H74" i="11"/>
  <c r="H72" i="11"/>
  <c r="G72" i="11"/>
  <c r="G74" i="11"/>
  <c r="I72" i="11"/>
  <c r="I74" i="11"/>
  <c r="K72" i="11"/>
  <c r="K74" i="11"/>
  <c r="J77" i="11"/>
  <c r="J75" i="11"/>
  <c r="F87" i="11"/>
  <c r="F89" i="11"/>
  <c r="F90" i="11" s="1"/>
  <c r="K75" i="11" l="1"/>
  <c r="K77" i="11"/>
  <c r="G75" i="11"/>
  <c r="G77" i="11"/>
  <c r="J80" i="11"/>
  <c r="J78" i="11"/>
  <c r="I75" i="11"/>
  <c r="I77" i="11"/>
  <c r="H77" i="11"/>
  <c r="H75" i="11"/>
  <c r="E74" i="11"/>
  <c r="E72" i="11"/>
  <c r="L72" i="11" s="1"/>
  <c r="E75" i="11" l="1"/>
  <c r="L75" i="11" s="1"/>
  <c r="E77" i="11"/>
  <c r="H80" i="11"/>
  <c r="H78" i="11"/>
  <c r="I78" i="11"/>
  <c r="I80" i="11"/>
  <c r="J83" i="11"/>
  <c r="J81" i="11"/>
  <c r="K78" i="11"/>
  <c r="K80" i="11"/>
  <c r="G78" i="11"/>
  <c r="G80" i="11"/>
  <c r="I81" i="11" l="1"/>
  <c r="I83" i="11"/>
  <c r="E78" i="11"/>
  <c r="L78" i="11" s="1"/>
  <c r="E80" i="11"/>
  <c r="G81" i="11"/>
  <c r="G83" i="11"/>
  <c r="K81" i="11"/>
  <c r="K83" i="11"/>
  <c r="J84" i="11"/>
  <c r="J86" i="11"/>
  <c r="H81" i="11"/>
  <c r="H83" i="11"/>
  <c r="G86" i="11" l="1"/>
  <c r="G84" i="11"/>
  <c r="J89" i="11"/>
  <c r="J90" i="11" s="1"/>
  <c r="J87" i="11"/>
  <c r="E83" i="11"/>
  <c r="E81" i="11"/>
  <c r="L81" i="11" s="1"/>
  <c r="H84" i="11"/>
  <c r="H86" i="11"/>
  <c r="K84" i="11"/>
  <c r="K86" i="11"/>
  <c r="I84" i="11"/>
  <c r="I86" i="11"/>
  <c r="K87" i="11" l="1"/>
  <c r="K89" i="11"/>
  <c r="H87" i="11"/>
  <c r="H89" i="11"/>
  <c r="H90" i="11" s="1"/>
  <c r="I89" i="11"/>
  <c r="I90" i="11" s="1"/>
  <c r="I87" i="11"/>
  <c r="E86" i="11"/>
  <c r="E84" i="11"/>
  <c r="L84" i="11" s="1"/>
  <c r="G87" i="11"/>
  <c r="G89" i="11"/>
  <c r="G90" i="11" s="1"/>
  <c r="E89" i="11" l="1"/>
  <c r="E90" i="11" s="1"/>
  <c r="L90" i="11" s="1"/>
  <c r="E87" i="11"/>
  <c r="L87" i="11" s="1"/>
  <c r="AG28" i="5" l="1"/>
  <c r="C11" i="10" l="1"/>
  <c r="C9" i="10"/>
  <c r="C8" i="10"/>
  <c r="C7" i="10"/>
  <c r="F15" i="6"/>
  <c r="E16" i="6" s="1"/>
  <c r="B10" i="7"/>
  <c r="B8" i="7"/>
  <c r="B6" i="7"/>
  <c r="B10" i="6"/>
  <c r="B8" i="6"/>
  <c r="B6" i="6"/>
  <c r="F17" i="9"/>
  <c r="H16" i="9"/>
  <c r="B11" i="9"/>
  <c r="B9" i="9"/>
  <c r="B8" i="9"/>
  <c r="B7" i="9"/>
  <c r="H23" i="1"/>
  <c r="Z54" i="5"/>
  <c r="K42" i="3" s="1"/>
  <c r="A7" i="1"/>
  <c r="A7" i="5" s="1"/>
  <c r="A2" i="5" s="1"/>
  <c r="U23" i="5"/>
  <c r="A11" i="5"/>
  <c r="A9" i="5"/>
  <c r="A8" i="5"/>
  <c r="F33" i="1"/>
  <c r="AB26" i="5"/>
  <c r="AB25" i="5"/>
  <c r="AB24" i="5"/>
  <c r="R21" i="5"/>
  <c r="S21" i="5" s="1"/>
  <c r="T21" i="5" s="1"/>
  <c r="U21" i="5" s="1"/>
  <c r="V21" i="5" s="1"/>
  <c r="W21" i="5" s="1"/>
  <c r="X21" i="5" s="1"/>
  <c r="Y21" i="5" s="1"/>
  <c r="Z21" i="5" s="1"/>
  <c r="AA21" i="5" s="1"/>
  <c r="AB21" i="5" s="1"/>
  <c r="AC21" i="5" s="1"/>
  <c r="AD21" i="5" s="1"/>
  <c r="AE21" i="5" s="1"/>
  <c r="Q21" i="5"/>
  <c r="N693" i="2"/>
  <c r="N690" i="2"/>
  <c r="N687" i="2"/>
  <c r="N685" i="2"/>
  <c r="N683" i="2"/>
  <c r="N681" i="2"/>
  <c r="N679" i="2"/>
  <c r="N677" i="2"/>
  <c r="N673" i="2"/>
  <c r="N671" i="2"/>
  <c r="N669" i="2"/>
  <c r="N667" i="2"/>
  <c r="N664" i="2"/>
  <c r="N662" i="2"/>
  <c r="N660" i="2"/>
  <c r="N656" i="2"/>
  <c r="N654" i="2"/>
  <c r="N652" i="2"/>
  <c r="N650" i="2"/>
  <c r="N648" i="2"/>
  <c r="N646" i="2"/>
  <c r="N644" i="2"/>
  <c r="N640" i="2"/>
  <c r="N638" i="2"/>
  <c r="N634" i="2"/>
  <c r="N632" i="2"/>
  <c r="N630" i="2"/>
  <c r="N628" i="2"/>
  <c r="N626" i="2"/>
  <c r="N624" i="2"/>
  <c r="N622" i="2"/>
  <c r="N620" i="2"/>
  <c r="N618" i="2"/>
  <c r="N616" i="2"/>
  <c r="N614" i="2"/>
  <c r="N612" i="2"/>
  <c r="N1314" i="2"/>
  <c r="N1313" i="2"/>
  <c r="N1312" i="2"/>
  <c r="N1311" i="2"/>
  <c r="N1310" i="2"/>
  <c r="N1309" i="2"/>
  <c r="N1308" i="2"/>
  <c r="N1307" i="2"/>
  <c r="N1306" i="2"/>
  <c r="N1305" i="2"/>
  <c r="N1304" i="2"/>
  <c r="N1303" i="2"/>
  <c r="N1302" i="2"/>
  <c r="N1301" i="2"/>
  <c r="N1300" i="2"/>
  <c r="N1299" i="2"/>
  <c r="N1298" i="2"/>
  <c r="N1297" i="2"/>
  <c r="N1296" i="2"/>
  <c r="N1295" i="2"/>
  <c r="N1294" i="2"/>
  <c r="N1293" i="2"/>
  <c r="N1292" i="2"/>
  <c r="N1291" i="2"/>
  <c r="N1290" i="2"/>
  <c r="N1289" i="2"/>
  <c r="N1288" i="2"/>
  <c r="N1287" i="2"/>
  <c r="N1286" i="2"/>
  <c r="N1285" i="2"/>
  <c r="N1284" i="2"/>
  <c r="N1283" i="2"/>
  <c r="N1282" i="2"/>
  <c r="N1281" i="2"/>
  <c r="N1280" i="2"/>
  <c r="N1278" i="2"/>
  <c r="N1277" i="2"/>
  <c r="N1276" i="2"/>
  <c r="N1275" i="2"/>
  <c r="N1274" i="2"/>
  <c r="N1273" i="2"/>
  <c r="N1271" i="2"/>
  <c r="N1270" i="2"/>
  <c r="N1269" i="2"/>
  <c r="N1268" i="2"/>
  <c r="N1267" i="2"/>
  <c r="N1266" i="2"/>
  <c r="N1265" i="2"/>
  <c r="N1264" i="2"/>
  <c r="N1263" i="2"/>
  <c r="N1262" i="2"/>
  <c r="N1261" i="2"/>
  <c r="N1260" i="2"/>
  <c r="N1259" i="2"/>
  <c r="N1258" i="2"/>
  <c r="N1257" i="2"/>
  <c r="N1256" i="2"/>
  <c r="N1255" i="2"/>
  <c r="N1254" i="2"/>
  <c r="N1253" i="2"/>
  <c r="N1252" i="2"/>
  <c r="N1251" i="2"/>
  <c r="N1250" i="2"/>
  <c r="N1249" i="2"/>
  <c r="N1248" i="2"/>
  <c r="N1247" i="2"/>
  <c r="N1246" i="2"/>
  <c r="N1245" i="2"/>
  <c r="N1244" i="2"/>
  <c r="N1243" i="2"/>
  <c r="N1242" i="2"/>
  <c r="N1241" i="2"/>
  <c r="N1240" i="2"/>
  <c r="N1239" i="2"/>
  <c r="N1238" i="2"/>
  <c r="N1237" i="2"/>
  <c r="N1236" i="2"/>
  <c r="N1235" i="2"/>
  <c r="N1234" i="2"/>
  <c r="N1233" i="2"/>
  <c r="N1232" i="2"/>
  <c r="N1231" i="2"/>
  <c r="N1230" i="2"/>
  <c r="N1229" i="2"/>
  <c r="N1228" i="2"/>
  <c r="N1227" i="2"/>
  <c r="N1226" i="2"/>
  <c r="N1225" i="2"/>
  <c r="N1224" i="2"/>
  <c r="N1220" i="2"/>
  <c r="N1218" i="2"/>
  <c r="N1217" i="2"/>
  <c r="N1212" i="2"/>
  <c r="N1211" i="2"/>
  <c r="N1210" i="2"/>
  <c r="N1209" i="2"/>
  <c r="N1206" i="2"/>
  <c r="N1205" i="2"/>
  <c r="N1204" i="2"/>
  <c r="N1202" i="2"/>
  <c r="N1201" i="2"/>
  <c r="N1200" i="2"/>
  <c r="N1199" i="2"/>
  <c r="N1194" i="2"/>
  <c r="N1193" i="2"/>
  <c r="N1192" i="2"/>
  <c r="N1191" i="2"/>
  <c r="N1190" i="2"/>
  <c r="N1189" i="2"/>
  <c r="N1188" i="2"/>
  <c r="N1187" i="2"/>
  <c r="N1186" i="2"/>
  <c r="N1184" i="2"/>
  <c r="N1183" i="2"/>
  <c r="N1182" i="2"/>
  <c r="N1181" i="2"/>
  <c r="N1180" i="2"/>
  <c r="N1179" i="2"/>
  <c r="N1178" i="2"/>
  <c r="N1177" i="2"/>
  <c r="N1176" i="2"/>
  <c r="N1175" i="2"/>
  <c r="N1174" i="2"/>
  <c r="N1173" i="2"/>
  <c r="N1171" i="2"/>
  <c r="N1168" i="2"/>
  <c r="N1167" i="2"/>
  <c r="N1166" i="2"/>
  <c r="N1165" i="2"/>
  <c r="N1164" i="2"/>
  <c r="N1163" i="2"/>
  <c r="N1162" i="2"/>
  <c r="N1161" i="2"/>
  <c r="N1159" i="2"/>
  <c r="N1156" i="2"/>
  <c r="N1155" i="2"/>
  <c r="N1154" i="2"/>
  <c r="N1153" i="2"/>
  <c r="N1152" i="2"/>
  <c r="N1151" i="2"/>
  <c r="N1150" i="2"/>
  <c r="N1149" i="2"/>
  <c r="N1148" i="2"/>
  <c r="N1147" i="2"/>
  <c r="N1146" i="2"/>
  <c r="N1145" i="2"/>
  <c r="N1144" i="2"/>
  <c r="N1143" i="2"/>
  <c r="N1141" i="2"/>
  <c r="N1135" i="2"/>
  <c r="N1133" i="2"/>
  <c r="N1132" i="2"/>
  <c r="N1131" i="2"/>
  <c r="N1130" i="2"/>
  <c r="N1129" i="2"/>
  <c r="N1128" i="2"/>
  <c r="N1127" i="2"/>
  <c r="N1126" i="2"/>
  <c r="N1125" i="2"/>
  <c r="N1124" i="2"/>
  <c r="N1123" i="2"/>
  <c r="N1122" i="2"/>
  <c r="N1120" i="2"/>
  <c r="N1119" i="2"/>
  <c r="N1118" i="2"/>
  <c r="N1117" i="2"/>
  <c r="N1116" i="2"/>
  <c r="N1115" i="2"/>
  <c r="N1114" i="2"/>
  <c r="N1113" i="2"/>
  <c r="N1112" i="2"/>
  <c r="N1110" i="2"/>
  <c r="N1108" i="2"/>
  <c r="N1107" i="2"/>
  <c r="N1106" i="2"/>
  <c r="N1105" i="2"/>
  <c r="N1104" i="2"/>
  <c r="N1103" i="2"/>
  <c r="N1102" i="2"/>
  <c r="N1100" i="2"/>
  <c r="N1099" i="2"/>
  <c r="N1097" i="2"/>
  <c r="N1096" i="2"/>
  <c r="N1094" i="2"/>
  <c r="N1093" i="2"/>
  <c r="N1092" i="2"/>
  <c r="N1090" i="2"/>
  <c r="N1089" i="2"/>
  <c r="N1088" i="2"/>
  <c r="N1087" i="2"/>
  <c r="N1086" i="2"/>
  <c r="N1085" i="2"/>
  <c r="N1084" i="2"/>
  <c r="N1083" i="2"/>
  <c r="N1081" i="2"/>
  <c r="N1080" i="2"/>
  <c r="N1078" i="2"/>
  <c r="N1077" i="2"/>
  <c r="N1076" i="2"/>
  <c r="N1075" i="2"/>
  <c r="N1074" i="2"/>
  <c r="N1073" i="2"/>
  <c r="N1070" i="2"/>
  <c r="N1069" i="2"/>
  <c r="N1067" i="2"/>
  <c r="N1066" i="2"/>
  <c r="N1065" i="2"/>
  <c r="N1064" i="2"/>
  <c r="N1063" i="2"/>
  <c r="N1062" i="2"/>
  <c r="N1061" i="2"/>
  <c r="N1060" i="2"/>
  <c r="N1059" i="2"/>
  <c r="N1058" i="2"/>
  <c r="N1052" i="2"/>
  <c r="N1051" i="2"/>
  <c r="N1050" i="2"/>
  <c r="N1049" i="2"/>
  <c r="N1048" i="2"/>
  <c r="N1047" i="2"/>
  <c r="N1046" i="2"/>
  <c r="N1045" i="2"/>
  <c r="N1044" i="2"/>
  <c r="N1043" i="2"/>
  <c r="N1042" i="2"/>
  <c r="N1041" i="2"/>
  <c r="N1040" i="2"/>
  <c r="N1039" i="2"/>
  <c r="N1038" i="2"/>
  <c r="N1037" i="2"/>
  <c r="N1034" i="2"/>
  <c r="N1033" i="2"/>
  <c r="N1032" i="2"/>
  <c r="N1031" i="2"/>
  <c r="N1030" i="2"/>
  <c r="N1029" i="2"/>
  <c r="N1028" i="2"/>
  <c r="N1027" i="2"/>
  <c r="N1026" i="2"/>
  <c r="N1025" i="2"/>
  <c r="N1024" i="2"/>
  <c r="N1022" i="2"/>
  <c r="N1021" i="2"/>
  <c r="N1020" i="2"/>
  <c r="N1018" i="2"/>
  <c r="N1017" i="2"/>
  <c r="N1016" i="2"/>
  <c r="N1015" i="2"/>
  <c r="N1014" i="2"/>
  <c r="N1013" i="2"/>
  <c r="N1012" i="2"/>
  <c r="N1011" i="2"/>
  <c r="N1010" i="2"/>
  <c r="N1009" i="2"/>
  <c r="N1008" i="2"/>
  <c r="N1006" i="2"/>
  <c r="N1005" i="2"/>
  <c r="N1004" i="2"/>
  <c r="N1003" i="2"/>
  <c r="N1002" i="2"/>
  <c r="N1001" i="2"/>
  <c r="N1000" i="2"/>
  <c r="N999" i="2"/>
  <c r="N998" i="2"/>
  <c r="N997" i="2"/>
  <c r="N996" i="2"/>
  <c r="N995" i="2"/>
  <c r="N994" i="2"/>
  <c r="N993" i="2"/>
  <c r="N992" i="2"/>
  <c r="N991" i="2"/>
  <c r="N990" i="2"/>
  <c r="N989" i="2"/>
  <c r="N988" i="2"/>
  <c r="N983" i="2"/>
  <c r="N982" i="2"/>
  <c r="N981" i="2"/>
  <c r="N980" i="2"/>
  <c r="N979" i="2"/>
  <c r="N976" i="2"/>
  <c r="N975" i="2"/>
  <c r="N974" i="2"/>
  <c r="N973" i="2"/>
  <c r="N972" i="2"/>
  <c r="N971" i="2"/>
  <c r="N969" i="2"/>
  <c r="N968" i="2"/>
  <c r="N967" i="2"/>
  <c r="N966" i="2"/>
  <c r="N961" i="2"/>
  <c r="N959" i="2"/>
  <c r="N958" i="2"/>
  <c r="N957" i="2"/>
  <c r="N956" i="2"/>
  <c r="N954" i="2"/>
  <c r="N953" i="2"/>
  <c r="N952" i="2"/>
  <c r="N951" i="2"/>
  <c r="N950" i="2"/>
  <c r="N949" i="2"/>
  <c r="N948" i="2"/>
  <c r="N947" i="2"/>
  <c r="N946" i="2"/>
  <c r="N945" i="2"/>
  <c r="N943" i="2"/>
  <c r="N941" i="2"/>
  <c r="N939" i="2"/>
  <c r="N938" i="2"/>
  <c r="N935" i="2"/>
  <c r="N930" i="2"/>
  <c r="N929" i="2"/>
  <c r="N928" i="2"/>
  <c r="N926" i="2"/>
  <c r="N925" i="2"/>
  <c r="N924" i="2"/>
  <c r="N923" i="2"/>
  <c r="N922" i="2"/>
  <c r="N921" i="2"/>
  <c r="N919" i="2"/>
  <c r="N917" i="2"/>
  <c r="N916" i="2"/>
  <c r="N915" i="2"/>
  <c r="N913" i="2"/>
  <c r="N912" i="2"/>
  <c r="N911" i="2"/>
  <c r="N910" i="2"/>
  <c r="N909" i="2"/>
  <c r="N908" i="2"/>
  <c r="N907" i="2"/>
  <c r="N906" i="2"/>
  <c r="N905" i="2"/>
  <c r="N904" i="2"/>
  <c r="N903" i="2"/>
  <c r="N902" i="2"/>
  <c r="N901" i="2"/>
  <c r="N900" i="2"/>
  <c r="N899" i="2"/>
  <c r="N898" i="2"/>
  <c r="N897" i="2"/>
  <c r="N896" i="2"/>
  <c r="N895" i="2"/>
  <c r="N894" i="2"/>
  <c r="N893" i="2"/>
  <c r="N892" i="2"/>
  <c r="N891" i="2"/>
  <c r="N890" i="2"/>
  <c r="N889" i="2"/>
  <c r="N888" i="2"/>
  <c r="N887" i="2"/>
  <c r="N886" i="2"/>
  <c r="N885" i="2"/>
  <c r="N884" i="2"/>
  <c r="N883" i="2"/>
  <c r="N882" i="2"/>
  <c r="N881" i="2"/>
  <c r="N876" i="2"/>
  <c r="N875" i="2"/>
  <c r="N874" i="2"/>
  <c r="N873" i="2"/>
  <c r="N872" i="2"/>
  <c r="N871" i="2"/>
  <c r="N870" i="2"/>
  <c r="N869" i="2"/>
  <c r="N868" i="2"/>
  <c r="N867" i="2"/>
  <c r="N866" i="2"/>
  <c r="N865" i="2"/>
  <c r="N864" i="2"/>
  <c r="N863" i="2"/>
  <c r="N862" i="2"/>
  <c r="N861" i="2"/>
  <c r="N859" i="2"/>
  <c r="N858" i="2"/>
  <c r="N857" i="2"/>
  <c r="N856" i="2"/>
  <c r="N855" i="2"/>
  <c r="N854" i="2"/>
  <c r="N850" i="2"/>
  <c r="N849" i="2"/>
  <c r="N846" i="2"/>
  <c r="N845" i="2"/>
  <c r="N844" i="2"/>
  <c r="N843" i="2"/>
  <c r="N842" i="2"/>
  <c r="N841" i="2"/>
  <c r="N839" i="2"/>
  <c r="N838" i="2"/>
  <c r="N837" i="2"/>
  <c r="N836" i="2"/>
  <c r="N835" i="2"/>
  <c r="N833" i="2"/>
  <c r="N832" i="2"/>
  <c r="N831" i="2"/>
  <c r="N829" i="2"/>
  <c r="N827" i="2"/>
  <c r="N826" i="2"/>
  <c r="N824" i="2"/>
  <c r="N823" i="2"/>
  <c r="N822" i="2"/>
  <c r="N821" i="2"/>
  <c r="N820" i="2"/>
  <c r="N819" i="2"/>
  <c r="N818" i="2"/>
  <c r="N817" i="2"/>
  <c r="N816" i="2"/>
  <c r="N814" i="2"/>
  <c r="N813" i="2"/>
  <c r="N812" i="2"/>
  <c r="N811" i="2"/>
  <c r="N806" i="2"/>
  <c r="N805" i="2"/>
  <c r="N804" i="2"/>
  <c r="N802" i="2"/>
  <c r="N801" i="2"/>
  <c r="N800" i="2"/>
  <c r="N799" i="2"/>
  <c r="N798" i="2"/>
  <c r="N797" i="2"/>
  <c r="N796" i="2"/>
  <c r="N795" i="2"/>
  <c r="N794" i="2"/>
  <c r="N793" i="2"/>
  <c r="N791" i="2"/>
  <c r="N790" i="2"/>
  <c r="N789" i="2"/>
  <c r="N788" i="2"/>
  <c r="N786" i="2"/>
  <c r="N785" i="2"/>
  <c r="N784" i="2"/>
  <c r="N783" i="2"/>
  <c r="N782" i="2"/>
  <c r="N781" i="2"/>
  <c r="N780" i="2"/>
  <c r="N778" i="2"/>
  <c r="N777" i="2"/>
  <c r="N776" i="2"/>
  <c r="N775" i="2"/>
  <c r="N774" i="2"/>
  <c r="N773" i="2"/>
  <c r="N772" i="2"/>
  <c r="N771" i="2"/>
  <c r="N770" i="2"/>
  <c r="N769" i="2"/>
  <c r="N768" i="2"/>
  <c r="N767" i="2"/>
  <c r="N766" i="2"/>
  <c r="N765" i="2"/>
  <c r="N764" i="2"/>
  <c r="N763" i="2"/>
  <c r="N762" i="2"/>
  <c r="N761" i="2"/>
  <c r="N760" i="2"/>
  <c r="N759" i="2"/>
  <c r="N758" i="2"/>
  <c r="N757" i="2"/>
  <c r="N756" i="2"/>
  <c r="N755" i="2"/>
  <c r="N754" i="2"/>
  <c r="N752" i="2"/>
  <c r="N751" i="2"/>
  <c r="N750" i="2"/>
  <c r="N749" i="2"/>
  <c r="N748" i="2"/>
  <c r="N746" i="2"/>
  <c r="N745" i="2"/>
  <c r="N744" i="2"/>
  <c r="N743" i="2"/>
  <c r="N742" i="2"/>
  <c r="N741" i="2"/>
  <c r="N739" i="2"/>
  <c r="N738" i="2"/>
  <c r="N737" i="2"/>
  <c r="N736" i="2"/>
  <c r="N734" i="2"/>
  <c r="N733" i="2"/>
  <c r="N732" i="2"/>
  <c r="N730" i="2"/>
  <c r="N729" i="2"/>
  <c r="N728" i="2"/>
  <c r="N726" i="2"/>
  <c r="N725" i="2"/>
  <c r="N724" i="2"/>
  <c r="N722" i="2"/>
  <c r="N721" i="2"/>
  <c r="N720" i="2"/>
  <c r="N719" i="2"/>
  <c r="N718" i="2"/>
  <c r="N717" i="2"/>
  <c r="N716" i="2"/>
  <c r="N715" i="2"/>
  <c r="N714" i="2"/>
  <c r="N713" i="2"/>
  <c r="N712" i="2"/>
  <c r="N711" i="2"/>
  <c r="N710" i="2"/>
  <c r="N709" i="2"/>
  <c r="N708" i="2"/>
  <c r="N707" i="2"/>
  <c r="N706" i="2"/>
  <c r="N705" i="2"/>
  <c r="N704" i="2"/>
  <c r="N703" i="2"/>
  <c r="N702" i="2"/>
  <c r="N701" i="2"/>
  <c r="N696" i="2"/>
  <c r="N608" i="2"/>
  <c r="N604" i="2"/>
  <c r="N603" i="2"/>
  <c r="N602" i="2"/>
  <c r="N601" i="2"/>
  <c r="N599" i="2"/>
  <c r="N598" i="2"/>
  <c r="N597" i="2"/>
  <c r="N596" i="2"/>
  <c r="N594" i="2"/>
  <c r="N592" i="2"/>
  <c r="N591" i="2"/>
  <c r="N589" i="2"/>
  <c r="N588" i="2"/>
  <c r="N587" i="2"/>
  <c r="N586" i="2"/>
  <c r="N584" i="2"/>
  <c r="N583" i="2"/>
  <c r="N582" i="2"/>
  <c r="N581" i="2"/>
  <c r="N579" i="2"/>
  <c r="N578" i="2"/>
  <c r="N577" i="2"/>
  <c r="N576" i="2"/>
  <c r="N574" i="2"/>
  <c r="N573" i="2"/>
  <c r="N572" i="2"/>
  <c r="N571" i="2"/>
  <c r="N569" i="2"/>
  <c r="N568" i="2"/>
  <c r="N567" i="2"/>
  <c r="N566" i="2"/>
  <c r="N564" i="2"/>
  <c r="N563" i="2"/>
  <c r="N562" i="2"/>
  <c r="N561" i="2"/>
  <c r="N559" i="2"/>
  <c r="N558" i="2"/>
  <c r="N557" i="2"/>
  <c r="N556" i="2"/>
  <c r="N554" i="2"/>
  <c r="N553" i="2"/>
  <c r="N552" i="2"/>
  <c r="N551" i="2"/>
  <c r="N549" i="2"/>
  <c r="N548" i="2"/>
  <c r="N547" i="2"/>
  <c r="N545" i="2"/>
  <c r="N544" i="2"/>
  <c r="N543" i="2"/>
  <c r="N541" i="2"/>
  <c r="N540" i="2"/>
  <c r="N539" i="2"/>
  <c r="N536" i="2"/>
  <c r="N535" i="2"/>
  <c r="N534" i="2"/>
  <c r="N532" i="2"/>
  <c r="N531" i="2"/>
  <c r="N530" i="2"/>
  <c r="N529" i="2"/>
  <c r="N526" i="2"/>
  <c r="N525" i="2"/>
  <c r="N524" i="2"/>
  <c r="N522" i="2"/>
  <c r="N521" i="2"/>
  <c r="N520" i="2"/>
  <c r="N519" i="2"/>
  <c r="N517" i="2"/>
  <c r="N516" i="2"/>
  <c r="N515" i="2"/>
  <c r="N514" i="2"/>
  <c r="N511" i="2"/>
  <c r="N510" i="2"/>
  <c r="N507" i="2"/>
  <c r="N506" i="2"/>
  <c r="N505" i="2"/>
  <c r="N504" i="2"/>
  <c r="N502" i="2"/>
  <c r="N501" i="2"/>
  <c r="N500" i="2"/>
  <c r="N499" i="2"/>
  <c r="N498" i="2"/>
  <c r="N495" i="2"/>
  <c r="N494" i="2"/>
  <c r="N493" i="2"/>
  <c r="N491" i="2"/>
  <c r="N490" i="2"/>
  <c r="N489" i="2"/>
  <c r="N488" i="2"/>
  <c r="N485" i="2"/>
  <c r="N484" i="2"/>
  <c r="N483" i="2"/>
  <c r="N482" i="2"/>
  <c r="N479" i="2"/>
  <c r="N478" i="2"/>
  <c r="N477" i="2"/>
  <c r="N475" i="2"/>
  <c r="N474" i="2"/>
  <c r="N473" i="2"/>
  <c r="N472" i="2"/>
  <c r="N469" i="2"/>
  <c r="N468" i="2"/>
  <c r="N467" i="2"/>
  <c r="N466" i="2"/>
  <c r="N464" i="2"/>
  <c r="N463" i="2"/>
  <c r="N462" i="2"/>
  <c r="N461" i="2"/>
  <c r="N454" i="2"/>
  <c r="N453" i="2"/>
  <c r="N452" i="2"/>
  <c r="N451" i="2"/>
  <c r="N449" i="2"/>
  <c r="N448" i="2"/>
  <c r="N447" i="2"/>
  <c r="N446" i="2"/>
  <c r="N445" i="2"/>
  <c r="N443" i="2"/>
  <c r="N442" i="2"/>
  <c r="N441" i="2"/>
  <c r="N440" i="2"/>
  <c r="N439" i="2"/>
  <c r="N438" i="2"/>
  <c r="N437" i="2"/>
  <c r="N436" i="2"/>
  <c r="N435" i="2"/>
  <c r="N433" i="2"/>
  <c r="N432" i="2"/>
  <c r="N431" i="2"/>
  <c r="N430" i="2"/>
  <c r="N429" i="2"/>
  <c r="N424" i="2"/>
  <c r="N422" i="2"/>
  <c r="N421" i="2"/>
  <c r="N420" i="2"/>
  <c r="N418" i="2"/>
  <c r="N417" i="2"/>
  <c r="N416" i="2"/>
  <c r="N415" i="2"/>
  <c r="N413" i="2"/>
  <c r="N412" i="2"/>
  <c r="N411" i="2"/>
  <c r="N410" i="2"/>
  <c r="N408" i="2"/>
  <c r="N407" i="2"/>
  <c r="N406" i="2"/>
  <c r="N405" i="2"/>
  <c r="N403" i="2"/>
  <c r="N402" i="2"/>
  <c r="N401" i="2"/>
  <c r="N400" i="2"/>
  <c r="N399" i="2"/>
  <c r="N398" i="2"/>
  <c r="N396" i="2"/>
  <c r="N395" i="2"/>
  <c r="N394" i="2"/>
  <c r="N393" i="2"/>
  <c r="N392" i="2"/>
  <c r="N391" i="2"/>
  <c r="N389" i="2"/>
  <c r="N388" i="2"/>
  <c r="N387" i="2"/>
  <c r="N386" i="2"/>
  <c r="N385" i="2"/>
  <c r="N384" i="2"/>
  <c r="N382" i="2"/>
  <c r="N381" i="2"/>
  <c r="N380" i="2"/>
  <c r="N379" i="2"/>
  <c r="N377" i="2"/>
  <c r="N376" i="2"/>
  <c r="N375" i="2"/>
  <c r="N374" i="2"/>
  <c r="N372" i="2"/>
  <c r="N371" i="2"/>
  <c r="N370" i="2"/>
  <c r="N369" i="2"/>
  <c r="N364" i="2"/>
  <c r="N362" i="2"/>
  <c r="N361" i="2"/>
  <c r="N360" i="2"/>
  <c r="N359" i="2"/>
  <c r="N358" i="2"/>
  <c r="N356" i="2"/>
  <c r="N355" i="2"/>
  <c r="N354" i="2"/>
  <c r="N353" i="2"/>
  <c r="N352" i="2"/>
  <c r="N351" i="2"/>
  <c r="N350" i="2"/>
  <c r="N349" i="2"/>
  <c r="N348" i="2"/>
  <c r="N346" i="2"/>
  <c r="N345" i="2"/>
  <c r="N344" i="2"/>
  <c r="N332" i="2"/>
  <c r="N330" i="2"/>
  <c r="N329" i="2"/>
  <c r="N328" i="2"/>
  <c r="N326" i="2"/>
  <c r="N325" i="2"/>
  <c r="N324" i="2"/>
  <c r="N323" i="2"/>
  <c r="N322" i="2"/>
  <c r="N320" i="2"/>
  <c r="N319" i="2"/>
  <c r="N318" i="2"/>
  <c r="N317" i="2"/>
  <c r="N316" i="2"/>
  <c r="N314" i="2"/>
  <c r="N313" i="2"/>
  <c r="N312" i="2"/>
  <c r="N311" i="2"/>
  <c r="N310" i="2"/>
  <c r="N308" i="2"/>
  <c r="N307" i="2"/>
  <c r="N306" i="2"/>
  <c r="N305" i="2"/>
  <c r="N304" i="2"/>
  <c r="N302" i="2"/>
  <c r="N301" i="2"/>
  <c r="N300" i="2"/>
  <c r="N299" i="2"/>
  <c r="N298" i="2"/>
  <c r="N296" i="2"/>
  <c r="N295" i="2"/>
  <c r="N294" i="2"/>
  <c r="N293" i="2"/>
  <c r="N292" i="2"/>
  <c r="N290" i="2"/>
  <c r="N289" i="2"/>
  <c r="N288" i="2"/>
  <c r="N287" i="2"/>
  <c r="N286" i="2"/>
  <c r="N284" i="2"/>
  <c r="N283" i="2"/>
  <c r="N282" i="2"/>
  <c r="N281" i="2"/>
  <c r="N280" i="2"/>
  <c r="N278" i="2"/>
  <c r="N277" i="2"/>
  <c r="N276" i="2"/>
  <c r="N275" i="2"/>
  <c r="N274" i="2"/>
  <c r="N272" i="2"/>
  <c r="N271" i="2"/>
  <c r="N270" i="2"/>
  <c r="N269" i="2"/>
  <c r="N268" i="2"/>
  <c r="N266" i="2"/>
  <c r="N265" i="2"/>
  <c r="N264" i="2"/>
  <c r="N263" i="2"/>
  <c r="N262" i="2"/>
  <c r="N260" i="2"/>
  <c r="N259" i="2"/>
  <c r="N258" i="2"/>
  <c r="N257" i="2"/>
  <c r="N256" i="2"/>
  <c r="N254" i="2"/>
  <c r="N253" i="2"/>
  <c r="N252" i="2"/>
  <c r="N251" i="2"/>
  <c r="N250" i="2"/>
  <c r="N248" i="2"/>
  <c r="N247" i="2"/>
  <c r="N246" i="2"/>
  <c r="N245" i="2"/>
  <c r="N244" i="2"/>
  <c r="N242" i="2"/>
  <c r="N241" i="2"/>
  <c r="N240" i="2"/>
  <c r="N239" i="2"/>
  <c r="N238" i="2"/>
  <c r="N236" i="2"/>
  <c r="N235" i="2"/>
  <c r="N234" i="2"/>
  <c r="N233" i="2"/>
  <c r="N232" i="2"/>
  <c r="N227" i="2"/>
  <c r="N226" i="2"/>
  <c r="N225" i="2"/>
  <c r="N222" i="2"/>
  <c r="N221" i="2"/>
  <c r="N220" i="2"/>
  <c r="N219" i="2"/>
  <c r="N218" i="2"/>
  <c r="N216" i="2"/>
  <c r="N214" i="2"/>
  <c r="N212" i="2"/>
  <c r="N211" i="2"/>
  <c r="N205" i="2"/>
  <c r="N203" i="2"/>
  <c r="N201" i="2"/>
  <c r="N200" i="2"/>
  <c r="N198" i="2"/>
  <c r="N197" i="2"/>
  <c r="N196" i="2"/>
  <c r="N195" i="2"/>
  <c r="N193" i="2"/>
  <c r="N192" i="2"/>
  <c r="N191" i="2"/>
  <c r="N190" i="2"/>
  <c r="N189" i="2"/>
  <c r="N188" i="2"/>
  <c r="N187" i="2"/>
  <c r="N186" i="2"/>
  <c r="N184" i="2"/>
  <c r="N183" i="2"/>
  <c r="N182" i="2"/>
  <c r="N180" i="2"/>
  <c r="N177" i="2"/>
  <c r="N175" i="2"/>
  <c r="N174" i="2"/>
  <c r="N173" i="2"/>
  <c r="N171" i="2"/>
  <c r="N170" i="2"/>
  <c r="N168" i="2"/>
  <c r="N166" i="2"/>
  <c r="N165" i="2"/>
  <c r="N164" i="2"/>
  <c r="N163" i="2"/>
  <c r="N162" i="2"/>
  <c r="N161" i="2"/>
  <c r="N159" i="2"/>
  <c r="N158" i="2"/>
  <c r="N157" i="2"/>
  <c r="N156" i="2"/>
  <c r="N155" i="2"/>
  <c r="N154" i="2"/>
  <c r="N152" i="2"/>
  <c r="N151" i="2"/>
  <c r="N150" i="2"/>
  <c r="N149" i="2"/>
  <c r="N148" i="2"/>
  <c r="N147" i="2"/>
  <c r="N145" i="2"/>
  <c r="N144" i="2"/>
  <c r="N143" i="2"/>
  <c r="N142" i="2"/>
  <c r="N141" i="2"/>
  <c r="N140" i="2"/>
  <c r="N138" i="2"/>
  <c r="N137" i="2"/>
  <c r="N136" i="2"/>
  <c r="N135" i="2"/>
  <c r="N133" i="2"/>
  <c r="N132" i="2"/>
  <c r="N131" i="2"/>
  <c r="N130" i="2"/>
  <c r="N129" i="2"/>
  <c r="N128" i="2"/>
  <c r="N126" i="2"/>
  <c r="N125" i="2"/>
  <c r="N124" i="2"/>
  <c r="N123" i="2"/>
  <c r="N122" i="2"/>
  <c r="N121" i="2"/>
  <c r="N119" i="2"/>
  <c r="N118" i="2"/>
  <c r="N117" i="2"/>
  <c r="N116" i="2"/>
  <c r="N115" i="2"/>
  <c r="N114" i="2"/>
  <c r="N112" i="2"/>
  <c r="N111" i="2"/>
  <c r="N110" i="2"/>
  <c r="N109" i="2"/>
  <c r="N108" i="2"/>
  <c r="N107" i="2"/>
  <c r="N105" i="2"/>
  <c r="N104" i="2"/>
  <c r="N103" i="2"/>
  <c r="N102" i="2"/>
  <c r="N101" i="2"/>
  <c r="N100" i="2"/>
  <c r="N99" i="2"/>
  <c r="N97" i="2"/>
  <c r="N96" i="2"/>
  <c r="N95" i="2"/>
  <c r="N94" i="2"/>
  <c r="N93" i="2"/>
  <c r="N92" i="2"/>
  <c r="N91" i="2"/>
  <c r="N89" i="2"/>
  <c r="N88" i="2"/>
  <c r="N87" i="2"/>
  <c r="N86" i="2"/>
  <c r="N85" i="2"/>
  <c r="N84" i="2"/>
  <c r="N83" i="2"/>
  <c r="N81" i="2"/>
  <c r="N80" i="2"/>
  <c r="N78" i="2"/>
  <c r="N75" i="2"/>
  <c r="N73" i="2"/>
  <c r="N71" i="2"/>
  <c r="N70" i="2"/>
  <c r="N68" i="2"/>
  <c r="N67" i="2"/>
  <c r="N65" i="2"/>
  <c r="N64" i="2"/>
  <c r="N63" i="2"/>
  <c r="N62" i="2"/>
  <c r="N61" i="2"/>
  <c r="N60" i="2"/>
  <c r="N59" i="2"/>
  <c r="N58" i="2"/>
  <c r="N57" i="2"/>
  <c r="N55" i="2"/>
  <c r="N54" i="2"/>
  <c r="N53" i="2"/>
  <c r="N51" i="2"/>
  <c r="N45" i="2"/>
  <c r="N44" i="2"/>
  <c r="N43" i="2"/>
  <c r="N42" i="2"/>
  <c r="N636" i="2"/>
  <c r="N1121" i="2"/>
  <c r="N1035" i="2"/>
  <c r="N960" i="2"/>
  <c r="N1109" i="2"/>
  <c r="N40" i="2"/>
  <c r="N39" i="2"/>
  <c r="N38" i="2"/>
  <c r="N37" i="2"/>
  <c r="N36" i="2"/>
  <c r="N35" i="2"/>
  <c r="N34" i="2"/>
  <c r="N33" i="2"/>
  <c r="N32" i="2"/>
  <c r="N31" i="2"/>
  <c r="N30" i="2"/>
  <c r="N29" i="2"/>
  <c r="N28" i="2"/>
  <c r="N27" i="2"/>
  <c r="N26" i="2"/>
  <c r="N25" i="2"/>
  <c r="N24" i="2"/>
  <c r="N23" i="2"/>
  <c r="N22" i="2"/>
  <c r="N675" i="2"/>
  <c r="N658" i="2"/>
  <c r="N642" i="2"/>
  <c r="N610" i="2"/>
  <c r="N1279" i="2"/>
  <c r="N1272" i="2"/>
  <c r="N1207" i="2"/>
  <c r="N1185" i="2"/>
  <c r="N1134" i="2"/>
  <c r="N1079" i="2"/>
  <c r="N1071" i="2"/>
  <c r="N1023" i="2"/>
  <c r="N1007" i="2"/>
  <c r="N977" i="2"/>
  <c r="N937" i="2"/>
  <c r="N936" i="2"/>
  <c r="N860" i="2"/>
  <c r="N787" i="2"/>
  <c r="N735" i="2"/>
  <c r="N727" i="2"/>
  <c r="N593" i="2"/>
  <c r="N509" i="2"/>
  <c r="M847" i="2"/>
  <c r="M840" i="2" s="1"/>
  <c r="M848" i="2"/>
  <c r="M834" i="2"/>
  <c r="M830" i="2"/>
  <c r="M828" i="2"/>
  <c r="M825" i="2"/>
  <c r="M815" i="2"/>
  <c r="M810" i="2"/>
  <c r="M342" i="2"/>
  <c r="M340" i="2"/>
  <c r="M339" i="2"/>
  <c r="M338" i="2"/>
  <c r="M337" i="2"/>
  <c r="B7" i="7" l="1"/>
  <c r="B7" i="6"/>
  <c r="AG21" i="5"/>
  <c r="AH21" i="5" s="1"/>
  <c r="AI21" i="5" s="1"/>
  <c r="AF21" i="5"/>
  <c r="W23" i="5"/>
  <c r="AA23" i="5"/>
  <c r="V23" i="5"/>
  <c r="X23" i="5"/>
  <c r="Y23" i="5"/>
  <c r="Z23" i="5"/>
  <c r="M336" i="2"/>
  <c r="M851" i="2"/>
  <c r="L25" i="5" l="1"/>
  <c r="L26" i="3" l="1"/>
  <c r="M26" i="3" s="1"/>
  <c r="J26" i="3"/>
  <c r="O26" i="3" l="1"/>
  <c r="N26" i="3"/>
  <c r="B11" i="3" l="1"/>
  <c r="B9" i="3"/>
  <c r="B8" i="3"/>
  <c r="B7" i="3"/>
  <c r="B2" i="3" s="1"/>
  <c r="B11" i="2"/>
  <c r="B9" i="2"/>
  <c r="B8" i="2"/>
  <c r="B7" i="2"/>
  <c r="M231" i="2" l="1"/>
  <c r="N848" i="2"/>
  <c r="N828" i="2"/>
  <c r="N825" i="2"/>
  <c r="L1314" i="2"/>
  <c r="L1313" i="2"/>
  <c r="L1312" i="2"/>
  <c r="L1311" i="2"/>
  <c r="L1310" i="2"/>
  <c r="L1309" i="2"/>
  <c r="L1308" i="2"/>
  <c r="L1307" i="2"/>
  <c r="L1306" i="2"/>
  <c r="L1305" i="2"/>
  <c r="L1304" i="2"/>
  <c r="L1303" i="2"/>
  <c r="L1302" i="2"/>
  <c r="L1301" i="2"/>
  <c r="L1300" i="2"/>
  <c r="L1299" i="2"/>
  <c r="L1298" i="2"/>
  <c r="L1297" i="2"/>
  <c r="L1296" i="2"/>
  <c r="L1295" i="2"/>
  <c r="L1294" i="2"/>
  <c r="L1293" i="2"/>
  <c r="L1292" i="2"/>
  <c r="L1291" i="2"/>
  <c r="L1290" i="2"/>
  <c r="L1289" i="2"/>
  <c r="L1288" i="2"/>
  <c r="L1287" i="2"/>
  <c r="L1286" i="2"/>
  <c r="L1285" i="2"/>
  <c r="L1284" i="2"/>
  <c r="L1283" i="2"/>
  <c r="L1282" i="2"/>
  <c r="L1281" i="2"/>
  <c r="L1280" i="2"/>
  <c r="L1279" i="2"/>
  <c r="L1278" i="2"/>
  <c r="L1277" i="2"/>
  <c r="L1276" i="2"/>
  <c r="L1275" i="2"/>
  <c r="L1274" i="2"/>
  <c r="L1273" i="2"/>
  <c r="L1272" i="2"/>
  <c r="L1271" i="2"/>
  <c r="L1270" i="2"/>
  <c r="L1269" i="2"/>
  <c r="L1268" i="2"/>
  <c r="L1267" i="2"/>
  <c r="L1266" i="2"/>
  <c r="L1265" i="2"/>
  <c r="L1264" i="2"/>
  <c r="L1263" i="2"/>
  <c r="L1262" i="2"/>
  <c r="L1261" i="2"/>
  <c r="L1260" i="2"/>
  <c r="L1259" i="2"/>
  <c r="L1258" i="2"/>
  <c r="L1257" i="2"/>
  <c r="L1256" i="2"/>
  <c r="L1255" i="2"/>
  <c r="L1254" i="2"/>
  <c r="L1253" i="2"/>
  <c r="L1252" i="2"/>
  <c r="L1251" i="2"/>
  <c r="L1250" i="2"/>
  <c r="L1249" i="2"/>
  <c r="L1248" i="2"/>
  <c r="L1247" i="2"/>
  <c r="L1246" i="2"/>
  <c r="L1245" i="2"/>
  <c r="L1244" i="2"/>
  <c r="L1243" i="2"/>
  <c r="L1242" i="2"/>
  <c r="L1241" i="2"/>
  <c r="L1240" i="2"/>
  <c r="L1239" i="2"/>
  <c r="L1238" i="2"/>
  <c r="L1237" i="2"/>
  <c r="L1236" i="2"/>
  <c r="L1235" i="2"/>
  <c r="L1234" i="2"/>
  <c r="L1233" i="2"/>
  <c r="L1232" i="2"/>
  <c r="L1231" i="2"/>
  <c r="L1230" i="2"/>
  <c r="L1229" i="2"/>
  <c r="L1228" i="2"/>
  <c r="L1227" i="2"/>
  <c r="L1226" i="2"/>
  <c r="L1225" i="2"/>
  <c r="L1224" i="2"/>
  <c r="L1220" i="2"/>
  <c r="L1218" i="2"/>
  <c r="L1217" i="2"/>
  <c r="L1212" i="2"/>
  <c r="L1211" i="2"/>
  <c r="L1210" i="2"/>
  <c r="L1209" i="2"/>
  <c r="L1207" i="2"/>
  <c r="L1206" i="2"/>
  <c r="L1205" i="2"/>
  <c r="L1204" i="2"/>
  <c r="L1202" i="2"/>
  <c r="L1201" i="2"/>
  <c r="L1200" i="2"/>
  <c r="L1199" i="2"/>
  <c r="L1194" i="2"/>
  <c r="L1193" i="2"/>
  <c r="L1192" i="2"/>
  <c r="L1191" i="2"/>
  <c r="L1190" i="2"/>
  <c r="L1189" i="2"/>
  <c r="L1188" i="2"/>
  <c r="L1187" i="2"/>
  <c r="L1186" i="2"/>
  <c r="L1185" i="2"/>
  <c r="L1184" i="2"/>
  <c r="L1183" i="2"/>
  <c r="L1182" i="2"/>
  <c r="L1181" i="2"/>
  <c r="L1180" i="2"/>
  <c r="L1179" i="2"/>
  <c r="L1178" i="2"/>
  <c r="L1177" i="2"/>
  <c r="L1176" i="2"/>
  <c r="L1175" i="2"/>
  <c r="L1174" i="2"/>
  <c r="L1173" i="2"/>
  <c r="L1171" i="2"/>
  <c r="L1168" i="2"/>
  <c r="L1167" i="2"/>
  <c r="L1166" i="2"/>
  <c r="L1165" i="2"/>
  <c r="L1164" i="2"/>
  <c r="L1163" i="2"/>
  <c r="L1162" i="2"/>
  <c r="L1161" i="2"/>
  <c r="L1159" i="2"/>
  <c r="L1156" i="2"/>
  <c r="L1155" i="2"/>
  <c r="L1154" i="2"/>
  <c r="L1153" i="2"/>
  <c r="L1152" i="2"/>
  <c r="L1151" i="2"/>
  <c r="L1150" i="2"/>
  <c r="L1149" i="2"/>
  <c r="L1148" i="2"/>
  <c r="L1147" i="2"/>
  <c r="L1146" i="2"/>
  <c r="L1145" i="2"/>
  <c r="L1144" i="2"/>
  <c r="L1143" i="2"/>
  <c r="L1141" i="2"/>
  <c r="L1135" i="2"/>
  <c r="L1134" i="2"/>
  <c r="L1133" i="2"/>
  <c r="L1132" i="2"/>
  <c r="L1131" i="2"/>
  <c r="L1130" i="2"/>
  <c r="L1129" i="2"/>
  <c r="L1128" i="2"/>
  <c r="L1127" i="2"/>
  <c r="L1126" i="2"/>
  <c r="L1125" i="2"/>
  <c r="L1124" i="2"/>
  <c r="L1123" i="2"/>
  <c r="L1122" i="2"/>
  <c r="L1121" i="2"/>
  <c r="L1120" i="2"/>
  <c r="L1119" i="2"/>
  <c r="L1118" i="2"/>
  <c r="L1117" i="2"/>
  <c r="L1116" i="2"/>
  <c r="L1115" i="2"/>
  <c r="L1114" i="2"/>
  <c r="L1113" i="2"/>
  <c r="L1112" i="2"/>
  <c r="L1110" i="2"/>
  <c r="L1109" i="2"/>
  <c r="L1108" i="2"/>
  <c r="L1107" i="2"/>
  <c r="L1106" i="2"/>
  <c r="L1105" i="2"/>
  <c r="L1104" i="2"/>
  <c r="L1103" i="2"/>
  <c r="L1102" i="2"/>
  <c r="L1100" i="2"/>
  <c r="L1099" i="2"/>
  <c r="L1097" i="2"/>
  <c r="L1096" i="2"/>
  <c r="L1094" i="2"/>
  <c r="L1093" i="2"/>
  <c r="L1092" i="2"/>
  <c r="L1090" i="2"/>
  <c r="L1089" i="2"/>
  <c r="L1088" i="2"/>
  <c r="L1087" i="2"/>
  <c r="L1086" i="2"/>
  <c r="L1085" i="2"/>
  <c r="L1084" i="2"/>
  <c r="L1083" i="2"/>
  <c r="L1081" i="2"/>
  <c r="L1080" i="2"/>
  <c r="L1079" i="2"/>
  <c r="L1078" i="2"/>
  <c r="L1077" i="2"/>
  <c r="L1076" i="2"/>
  <c r="L1075" i="2"/>
  <c r="L1074" i="2"/>
  <c r="L1073" i="2"/>
  <c r="L1071" i="2"/>
  <c r="L1070" i="2"/>
  <c r="L1069" i="2"/>
  <c r="L1067" i="2"/>
  <c r="L1066" i="2"/>
  <c r="L1065" i="2"/>
  <c r="L1064" i="2"/>
  <c r="L1063" i="2"/>
  <c r="L1062" i="2"/>
  <c r="L1061" i="2"/>
  <c r="L1060" i="2"/>
  <c r="L1059" i="2"/>
  <c r="L1058" i="2"/>
  <c r="L1052" i="2"/>
  <c r="L1051" i="2"/>
  <c r="L1050" i="2"/>
  <c r="L1049" i="2"/>
  <c r="L1048" i="2"/>
  <c r="L1047" i="2"/>
  <c r="L1046" i="2"/>
  <c r="L1045" i="2"/>
  <c r="L1044" i="2"/>
  <c r="L1043" i="2"/>
  <c r="L1042" i="2"/>
  <c r="L1041" i="2"/>
  <c r="L1040" i="2"/>
  <c r="L1039" i="2"/>
  <c r="L1038" i="2"/>
  <c r="L1037" i="2"/>
  <c r="L1035" i="2"/>
  <c r="L1034" i="2"/>
  <c r="L1033" i="2"/>
  <c r="L1032" i="2"/>
  <c r="L1031" i="2"/>
  <c r="L1030" i="2"/>
  <c r="L1029" i="2"/>
  <c r="L1028" i="2"/>
  <c r="L1027" i="2"/>
  <c r="L1026" i="2"/>
  <c r="L1025" i="2"/>
  <c r="L1024" i="2"/>
  <c r="L1023" i="2"/>
  <c r="L1022" i="2"/>
  <c r="L1021" i="2"/>
  <c r="L1020" i="2"/>
  <c r="L1018" i="2"/>
  <c r="L1017" i="2"/>
  <c r="L1016" i="2"/>
  <c r="L1015" i="2"/>
  <c r="L1014" i="2"/>
  <c r="L1013" i="2"/>
  <c r="L1012" i="2"/>
  <c r="L1011" i="2"/>
  <c r="L1010" i="2"/>
  <c r="L1009" i="2"/>
  <c r="L1008" i="2"/>
  <c r="L1007" i="2"/>
  <c r="L1006" i="2"/>
  <c r="L1005" i="2"/>
  <c r="L1004" i="2"/>
  <c r="L1003" i="2"/>
  <c r="L1002" i="2"/>
  <c r="L1001" i="2"/>
  <c r="L1000" i="2"/>
  <c r="L999" i="2"/>
  <c r="L998" i="2"/>
  <c r="L997" i="2"/>
  <c r="L996" i="2"/>
  <c r="L995" i="2"/>
  <c r="L994" i="2"/>
  <c r="L993" i="2"/>
  <c r="L992" i="2"/>
  <c r="L991" i="2"/>
  <c r="L990" i="2"/>
  <c r="L989" i="2"/>
  <c r="L988" i="2"/>
  <c r="L983" i="2"/>
  <c r="L982" i="2"/>
  <c r="L981" i="2"/>
  <c r="L980" i="2"/>
  <c r="L979" i="2"/>
  <c r="L977" i="2"/>
  <c r="L976" i="2"/>
  <c r="L975" i="2"/>
  <c r="L974" i="2"/>
  <c r="L973" i="2"/>
  <c r="L972" i="2"/>
  <c r="L971" i="2"/>
  <c r="L969" i="2"/>
  <c r="L968" i="2"/>
  <c r="L967" i="2"/>
  <c r="L966" i="2"/>
  <c r="L961" i="2"/>
  <c r="L960" i="2"/>
  <c r="L959" i="2"/>
  <c r="L958" i="2"/>
  <c r="L957" i="2"/>
  <c r="L956" i="2"/>
  <c r="L954" i="2"/>
  <c r="L953" i="2"/>
  <c r="L952" i="2"/>
  <c r="L951" i="2"/>
  <c r="L950" i="2"/>
  <c r="L949" i="2"/>
  <c r="L948" i="2"/>
  <c r="L947" i="2"/>
  <c r="L946" i="2"/>
  <c r="L945" i="2"/>
  <c r="L943" i="2"/>
  <c r="L941" i="2"/>
  <c r="L939" i="2"/>
  <c r="L938" i="2"/>
  <c r="L937" i="2"/>
  <c r="L936" i="2"/>
  <c r="L935" i="2"/>
  <c r="L930" i="2"/>
  <c r="L929" i="2"/>
  <c r="L928" i="2"/>
  <c r="L926" i="2"/>
  <c r="L925" i="2"/>
  <c r="L924" i="2"/>
  <c r="L923" i="2"/>
  <c r="L922" i="2"/>
  <c r="L921" i="2"/>
  <c r="L919" i="2"/>
  <c r="L917" i="2"/>
  <c r="L916" i="2"/>
  <c r="L915" i="2"/>
  <c r="L913" i="2"/>
  <c r="L912" i="2"/>
  <c r="L911" i="2"/>
  <c r="L910" i="2"/>
  <c r="L909" i="2"/>
  <c r="L908" i="2"/>
  <c r="L907" i="2"/>
  <c r="L906" i="2"/>
  <c r="L905" i="2"/>
  <c r="L904" i="2"/>
  <c r="L903" i="2"/>
  <c r="L902" i="2"/>
  <c r="L901" i="2"/>
  <c r="L900" i="2"/>
  <c r="L899" i="2"/>
  <c r="L898" i="2"/>
  <c r="L897" i="2"/>
  <c r="L896" i="2"/>
  <c r="L895" i="2"/>
  <c r="L894" i="2"/>
  <c r="L893" i="2"/>
  <c r="L892" i="2"/>
  <c r="L891" i="2"/>
  <c r="L890" i="2"/>
  <c r="L889" i="2"/>
  <c r="L888" i="2"/>
  <c r="L887" i="2"/>
  <c r="L886" i="2"/>
  <c r="L885" i="2"/>
  <c r="L884" i="2"/>
  <c r="L883" i="2"/>
  <c r="L882" i="2"/>
  <c r="L881" i="2"/>
  <c r="L876" i="2"/>
  <c r="L875" i="2"/>
  <c r="L874" i="2"/>
  <c r="L873" i="2"/>
  <c r="L872" i="2"/>
  <c r="L871" i="2"/>
  <c r="L870" i="2"/>
  <c r="L869" i="2"/>
  <c r="L868" i="2"/>
  <c r="L867" i="2"/>
  <c r="L866" i="2"/>
  <c r="L865" i="2"/>
  <c r="L864" i="2"/>
  <c r="L863" i="2"/>
  <c r="L862" i="2"/>
  <c r="L861" i="2"/>
  <c r="L860" i="2"/>
  <c r="L859" i="2"/>
  <c r="L858" i="2"/>
  <c r="L857" i="2"/>
  <c r="L856" i="2"/>
  <c r="L855" i="2"/>
  <c r="L854" i="2"/>
  <c r="L850" i="2"/>
  <c r="L849" i="2"/>
  <c r="L846" i="2"/>
  <c r="L845" i="2"/>
  <c r="L844" i="2"/>
  <c r="L843" i="2"/>
  <c r="L842" i="2"/>
  <c r="L841" i="2"/>
  <c r="L839" i="2"/>
  <c r="L838" i="2"/>
  <c r="L837" i="2"/>
  <c r="L836" i="2"/>
  <c r="L835" i="2"/>
  <c r="L833" i="2"/>
  <c r="L832" i="2"/>
  <c r="L831" i="2"/>
  <c r="L829" i="2"/>
  <c r="L827" i="2"/>
  <c r="L826" i="2"/>
  <c r="L824" i="2"/>
  <c r="L823" i="2"/>
  <c r="L822" i="2"/>
  <c r="L821" i="2"/>
  <c r="L820" i="2"/>
  <c r="L819" i="2"/>
  <c r="L818" i="2"/>
  <c r="L817" i="2"/>
  <c r="L816" i="2"/>
  <c r="L814" i="2"/>
  <c r="L813" i="2"/>
  <c r="L812" i="2"/>
  <c r="L811" i="2"/>
  <c r="L806" i="2"/>
  <c r="L805" i="2"/>
  <c r="L804" i="2"/>
  <c r="L802" i="2"/>
  <c r="L801" i="2"/>
  <c r="L800" i="2"/>
  <c r="L799" i="2"/>
  <c r="L798" i="2"/>
  <c r="L797" i="2"/>
  <c r="L796" i="2"/>
  <c r="L795" i="2"/>
  <c r="L794" i="2"/>
  <c r="L793" i="2"/>
  <c r="L791" i="2"/>
  <c r="L790" i="2"/>
  <c r="L789" i="2"/>
  <c r="L788" i="2"/>
  <c r="L787" i="2"/>
  <c r="L786" i="2"/>
  <c r="L785" i="2"/>
  <c r="L784" i="2"/>
  <c r="L783" i="2"/>
  <c r="L782" i="2"/>
  <c r="L781" i="2"/>
  <c r="L780" i="2"/>
  <c r="L778" i="2"/>
  <c r="L777" i="2"/>
  <c r="L776" i="2"/>
  <c r="L775" i="2"/>
  <c r="L774" i="2"/>
  <c r="L773" i="2"/>
  <c r="L772" i="2"/>
  <c r="L771" i="2"/>
  <c r="L770" i="2"/>
  <c r="L769" i="2"/>
  <c r="L768" i="2"/>
  <c r="L767" i="2"/>
  <c r="L766" i="2"/>
  <c r="L765" i="2"/>
  <c r="L764" i="2"/>
  <c r="L763" i="2"/>
  <c r="L762" i="2"/>
  <c r="L761" i="2"/>
  <c r="L760" i="2"/>
  <c r="L759" i="2"/>
  <c r="L758" i="2"/>
  <c r="L757" i="2"/>
  <c r="L756" i="2"/>
  <c r="L755" i="2"/>
  <c r="L754" i="2"/>
  <c r="L752" i="2"/>
  <c r="L751" i="2"/>
  <c r="L750" i="2"/>
  <c r="L749" i="2"/>
  <c r="L748" i="2"/>
  <c r="L746" i="2"/>
  <c r="L745" i="2"/>
  <c r="L744" i="2"/>
  <c r="L743" i="2"/>
  <c r="L742" i="2"/>
  <c r="L741" i="2"/>
  <c r="L739" i="2"/>
  <c r="L738" i="2"/>
  <c r="L737" i="2"/>
  <c r="L736" i="2"/>
  <c r="L735" i="2"/>
  <c r="L734" i="2"/>
  <c r="L733" i="2"/>
  <c r="L732" i="2"/>
  <c r="L730" i="2"/>
  <c r="L729" i="2"/>
  <c r="L728" i="2"/>
  <c r="L727" i="2"/>
  <c r="L726" i="2"/>
  <c r="L725" i="2"/>
  <c r="L724" i="2"/>
  <c r="L722" i="2"/>
  <c r="L721" i="2"/>
  <c r="L720" i="2"/>
  <c r="L719" i="2"/>
  <c r="L718" i="2"/>
  <c r="L717" i="2"/>
  <c r="L716" i="2"/>
  <c r="L715" i="2"/>
  <c r="L714" i="2"/>
  <c r="L713" i="2"/>
  <c r="L712" i="2"/>
  <c r="L711" i="2"/>
  <c r="L710" i="2"/>
  <c r="L709" i="2"/>
  <c r="L708" i="2"/>
  <c r="L707" i="2"/>
  <c r="L706" i="2"/>
  <c r="L705" i="2"/>
  <c r="L704" i="2"/>
  <c r="L703" i="2"/>
  <c r="L702" i="2"/>
  <c r="L701" i="2"/>
  <c r="L696" i="2"/>
  <c r="L693" i="2"/>
  <c r="L690" i="2"/>
  <c r="L687" i="2"/>
  <c r="L685" i="2"/>
  <c r="L683" i="2"/>
  <c r="L681" i="2"/>
  <c r="L679" i="2"/>
  <c r="L677" i="2"/>
  <c r="L675" i="2"/>
  <c r="L673" i="2"/>
  <c r="L671" i="2"/>
  <c r="L669" i="2"/>
  <c r="L667" i="2"/>
  <c r="K665" i="2"/>
  <c r="J665" i="2"/>
  <c r="L664" i="2"/>
  <c r="L662" i="2"/>
  <c r="L660" i="2"/>
  <c r="L658" i="2"/>
  <c r="L656" i="2"/>
  <c r="L654" i="2"/>
  <c r="L652" i="2"/>
  <c r="L650" i="2"/>
  <c r="L648" i="2"/>
  <c r="L646" i="2"/>
  <c r="L644" i="2"/>
  <c r="L642" i="2"/>
  <c r="L640" i="2"/>
  <c r="L638" i="2"/>
  <c r="L636" i="2"/>
  <c r="L634" i="2"/>
  <c r="L632" i="2"/>
  <c r="L630" i="2"/>
  <c r="L628" i="2"/>
  <c r="L626" i="2"/>
  <c r="L624" i="2"/>
  <c r="L622" i="2"/>
  <c r="L620" i="2"/>
  <c r="L618" i="2"/>
  <c r="L616" i="2"/>
  <c r="L614" i="2"/>
  <c r="L612" i="2"/>
  <c r="L610" i="2"/>
  <c r="L608" i="2"/>
  <c r="L604" i="2"/>
  <c r="L603" i="2"/>
  <c r="L602" i="2"/>
  <c r="L601" i="2"/>
  <c r="L599" i="2"/>
  <c r="L598" i="2"/>
  <c r="L597" i="2"/>
  <c r="L596" i="2"/>
  <c r="L594" i="2"/>
  <c r="L593" i="2"/>
  <c r="L592" i="2"/>
  <c r="L591" i="2"/>
  <c r="L589" i="2"/>
  <c r="L588" i="2"/>
  <c r="L587" i="2"/>
  <c r="L586" i="2"/>
  <c r="L584" i="2"/>
  <c r="L583" i="2"/>
  <c r="L582" i="2"/>
  <c r="L581" i="2"/>
  <c r="L579" i="2"/>
  <c r="L578" i="2"/>
  <c r="L577" i="2"/>
  <c r="L576" i="2"/>
  <c r="L574" i="2"/>
  <c r="L573" i="2"/>
  <c r="L572" i="2"/>
  <c r="L571" i="2"/>
  <c r="L569" i="2"/>
  <c r="L568" i="2"/>
  <c r="L567" i="2"/>
  <c r="L566" i="2"/>
  <c r="L564" i="2"/>
  <c r="L563" i="2"/>
  <c r="L562" i="2"/>
  <c r="L561" i="2"/>
  <c r="L559" i="2"/>
  <c r="L558" i="2"/>
  <c r="L557" i="2"/>
  <c r="L556" i="2"/>
  <c r="L554" i="2"/>
  <c r="L553" i="2"/>
  <c r="L552" i="2"/>
  <c r="L551" i="2"/>
  <c r="L549" i="2"/>
  <c r="L548" i="2"/>
  <c r="L547" i="2"/>
  <c r="L545" i="2"/>
  <c r="L544" i="2"/>
  <c r="L543" i="2"/>
  <c r="L541" i="2"/>
  <c r="L540" i="2"/>
  <c r="L539" i="2"/>
  <c r="L536" i="2"/>
  <c r="L535" i="2"/>
  <c r="L534" i="2"/>
  <c r="L532" i="2"/>
  <c r="L531" i="2"/>
  <c r="L530" i="2"/>
  <c r="L529" i="2"/>
  <c r="L526" i="2"/>
  <c r="L525" i="2"/>
  <c r="L524" i="2"/>
  <c r="L522" i="2"/>
  <c r="L521" i="2"/>
  <c r="L520" i="2"/>
  <c r="L519" i="2"/>
  <c r="L517" i="2"/>
  <c r="L516" i="2"/>
  <c r="L515" i="2"/>
  <c r="L514" i="2"/>
  <c r="L511" i="2"/>
  <c r="L510" i="2"/>
  <c r="L509" i="2"/>
  <c r="L507" i="2"/>
  <c r="L506" i="2"/>
  <c r="L505" i="2"/>
  <c r="L504" i="2"/>
  <c r="L502" i="2"/>
  <c r="L501" i="2"/>
  <c r="L500" i="2"/>
  <c r="L499" i="2"/>
  <c r="L498" i="2"/>
  <c r="L495" i="2"/>
  <c r="L494" i="2"/>
  <c r="L493" i="2"/>
  <c r="L491" i="2"/>
  <c r="L490" i="2"/>
  <c r="L489" i="2"/>
  <c r="L488" i="2"/>
  <c r="L485" i="2"/>
  <c r="L484" i="2"/>
  <c r="L483" i="2"/>
  <c r="L482" i="2"/>
  <c r="L479" i="2"/>
  <c r="L478" i="2"/>
  <c r="L477" i="2"/>
  <c r="L475" i="2"/>
  <c r="L474" i="2"/>
  <c r="L473" i="2"/>
  <c r="L472" i="2"/>
  <c r="L469" i="2"/>
  <c r="L468" i="2"/>
  <c r="L467" i="2"/>
  <c r="L466" i="2"/>
  <c r="L464" i="2"/>
  <c r="L463" i="2"/>
  <c r="L462" i="2"/>
  <c r="L461" i="2"/>
  <c r="L454" i="2"/>
  <c r="L453" i="2"/>
  <c r="L452" i="2"/>
  <c r="L451" i="2"/>
  <c r="L449" i="2"/>
  <c r="L448" i="2"/>
  <c r="L447" i="2"/>
  <c r="L446" i="2"/>
  <c r="L445" i="2"/>
  <c r="L443" i="2"/>
  <c r="L442" i="2"/>
  <c r="L441" i="2"/>
  <c r="L440" i="2"/>
  <c r="L439" i="2"/>
  <c r="L438" i="2"/>
  <c r="L437" i="2"/>
  <c r="L436" i="2"/>
  <c r="L435" i="2"/>
  <c r="L433" i="2"/>
  <c r="L432" i="2"/>
  <c r="L431" i="2"/>
  <c r="L430" i="2"/>
  <c r="L429" i="2"/>
  <c r="L424" i="2"/>
  <c r="L422" i="2"/>
  <c r="L421" i="2"/>
  <c r="L420" i="2"/>
  <c r="L418" i="2"/>
  <c r="L417" i="2"/>
  <c r="L416" i="2"/>
  <c r="L415" i="2"/>
  <c r="L413" i="2"/>
  <c r="L412" i="2"/>
  <c r="L411" i="2"/>
  <c r="L410" i="2"/>
  <c r="L408" i="2"/>
  <c r="L407" i="2"/>
  <c r="L406" i="2"/>
  <c r="L405" i="2"/>
  <c r="L403" i="2"/>
  <c r="L402" i="2"/>
  <c r="L401" i="2"/>
  <c r="L400" i="2"/>
  <c r="L399" i="2"/>
  <c r="L398" i="2"/>
  <c r="L396" i="2"/>
  <c r="L395" i="2"/>
  <c r="L394" i="2"/>
  <c r="L393" i="2"/>
  <c r="L392" i="2"/>
  <c r="L391" i="2"/>
  <c r="L389" i="2"/>
  <c r="L388" i="2"/>
  <c r="L387" i="2"/>
  <c r="L386" i="2"/>
  <c r="L385" i="2"/>
  <c r="L384" i="2"/>
  <c r="L382" i="2"/>
  <c r="L381" i="2"/>
  <c r="L380" i="2"/>
  <c r="L379" i="2"/>
  <c r="L377" i="2"/>
  <c r="L376" i="2"/>
  <c r="L375" i="2"/>
  <c r="L374" i="2"/>
  <c r="L372" i="2"/>
  <c r="L371" i="2"/>
  <c r="L370" i="2"/>
  <c r="L369" i="2"/>
  <c r="L364" i="2"/>
  <c r="L362" i="2"/>
  <c r="L361" i="2"/>
  <c r="L360" i="2"/>
  <c r="L359" i="2"/>
  <c r="L358" i="2"/>
  <c r="L356" i="2"/>
  <c r="L355" i="2"/>
  <c r="L354" i="2"/>
  <c r="L353" i="2"/>
  <c r="L352" i="2"/>
  <c r="L351" i="2"/>
  <c r="L350" i="2"/>
  <c r="L349" i="2"/>
  <c r="L348" i="2"/>
  <c r="L346" i="2"/>
  <c r="L345" i="2"/>
  <c r="L344" i="2"/>
  <c r="L332" i="2"/>
  <c r="L330" i="2"/>
  <c r="L329" i="2"/>
  <c r="L328" i="2"/>
  <c r="L326" i="2"/>
  <c r="L325" i="2"/>
  <c r="L324" i="2"/>
  <c r="L323" i="2"/>
  <c r="L322" i="2"/>
  <c r="L320" i="2"/>
  <c r="L319" i="2"/>
  <c r="L318" i="2"/>
  <c r="L317" i="2"/>
  <c r="L316" i="2"/>
  <c r="L314" i="2"/>
  <c r="L313" i="2"/>
  <c r="L312" i="2"/>
  <c r="L311" i="2"/>
  <c r="L310" i="2"/>
  <c r="L308" i="2"/>
  <c r="L307" i="2"/>
  <c r="L306" i="2"/>
  <c r="L305" i="2"/>
  <c r="L304" i="2"/>
  <c r="L302" i="2"/>
  <c r="L301" i="2"/>
  <c r="L300" i="2"/>
  <c r="L299" i="2"/>
  <c r="L298" i="2"/>
  <c r="L296" i="2"/>
  <c r="L295" i="2"/>
  <c r="L294" i="2"/>
  <c r="L293" i="2"/>
  <c r="L292" i="2"/>
  <c r="L290" i="2"/>
  <c r="L289" i="2"/>
  <c r="L288" i="2"/>
  <c r="L287" i="2"/>
  <c r="L286" i="2"/>
  <c r="L284" i="2"/>
  <c r="L283" i="2"/>
  <c r="L282" i="2"/>
  <c r="L281" i="2"/>
  <c r="L280" i="2"/>
  <c r="L278" i="2"/>
  <c r="L277" i="2"/>
  <c r="L276" i="2"/>
  <c r="L275" i="2"/>
  <c r="L274" i="2"/>
  <c r="L272" i="2"/>
  <c r="L271" i="2"/>
  <c r="L270" i="2"/>
  <c r="L269" i="2"/>
  <c r="L268" i="2"/>
  <c r="L266" i="2"/>
  <c r="L265" i="2"/>
  <c r="L264" i="2"/>
  <c r="L263" i="2"/>
  <c r="L262" i="2"/>
  <c r="L260" i="2"/>
  <c r="L259" i="2"/>
  <c r="L258" i="2"/>
  <c r="L257" i="2"/>
  <c r="L256" i="2"/>
  <c r="L254" i="2"/>
  <c r="L253" i="2"/>
  <c r="L252" i="2"/>
  <c r="L251" i="2"/>
  <c r="L250" i="2"/>
  <c r="L248" i="2"/>
  <c r="L247" i="2"/>
  <c r="L246" i="2"/>
  <c r="L245" i="2"/>
  <c r="L244" i="2"/>
  <c r="L242" i="2"/>
  <c r="L241" i="2"/>
  <c r="L240" i="2"/>
  <c r="L239" i="2"/>
  <c r="L238" i="2"/>
  <c r="L236" i="2"/>
  <c r="L235" i="2"/>
  <c r="L234" i="2"/>
  <c r="L233" i="2"/>
  <c r="L232" i="2"/>
  <c r="L227" i="2"/>
  <c r="L226" i="2"/>
  <c r="L225" i="2"/>
  <c r="L222" i="2"/>
  <c r="L221" i="2"/>
  <c r="L220" i="2"/>
  <c r="L219" i="2"/>
  <c r="L218" i="2"/>
  <c r="L216" i="2"/>
  <c r="L214" i="2"/>
  <c r="L212" i="2"/>
  <c r="L211" i="2"/>
  <c r="L205" i="2"/>
  <c r="L203" i="2"/>
  <c r="L201" i="2"/>
  <c r="L200" i="2"/>
  <c r="L198" i="2"/>
  <c r="L197" i="2"/>
  <c r="L196" i="2"/>
  <c r="L195" i="2"/>
  <c r="L193" i="2"/>
  <c r="L192" i="2"/>
  <c r="L191" i="2"/>
  <c r="L190" i="2"/>
  <c r="L189" i="2"/>
  <c r="L188" i="2"/>
  <c r="L187" i="2"/>
  <c r="L186" i="2"/>
  <c r="L184" i="2"/>
  <c r="L183" i="2"/>
  <c r="L182" i="2"/>
  <c r="L180" i="2"/>
  <c r="L177" i="2"/>
  <c r="L175" i="2"/>
  <c r="L174" i="2"/>
  <c r="L173" i="2"/>
  <c r="L171" i="2"/>
  <c r="L170" i="2"/>
  <c r="L168" i="2"/>
  <c r="L166" i="2"/>
  <c r="L165" i="2"/>
  <c r="L164" i="2"/>
  <c r="L163" i="2"/>
  <c r="L162" i="2"/>
  <c r="L161" i="2"/>
  <c r="L159" i="2"/>
  <c r="L158" i="2"/>
  <c r="L157" i="2"/>
  <c r="L156" i="2"/>
  <c r="L155" i="2"/>
  <c r="L154" i="2"/>
  <c r="L152" i="2"/>
  <c r="L151" i="2"/>
  <c r="L150" i="2"/>
  <c r="L149" i="2"/>
  <c r="L148" i="2"/>
  <c r="L147" i="2"/>
  <c r="L145" i="2"/>
  <c r="L144" i="2"/>
  <c r="L143" i="2"/>
  <c r="L142" i="2"/>
  <c r="L141" i="2"/>
  <c r="L140" i="2"/>
  <c r="L138" i="2"/>
  <c r="L137" i="2"/>
  <c r="L136" i="2"/>
  <c r="L135" i="2"/>
  <c r="L133" i="2"/>
  <c r="L132" i="2"/>
  <c r="L131" i="2"/>
  <c r="L130" i="2"/>
  <c r="L129" i="2"/>
  <c r="L128" i="2"/>
  <c r="L126" i="2"/>
  <c r="L125" i="2"/>
  <c r="L124" i="2"/>
  <c r="L123" i="2"/>
  <c r="L122" i="2"/>
  <c r="L121" i="2"/>
  <c r="L119" i="2"/>
  <c r="L118" i="2"/>
  <c r="L117" i="2"/>
  <c r="L116" i="2"/>
  <c r="L115" i="2"/>
  <c r="L114" i="2"/>
  <c r="L112" i="2"/>
  <c r="L111" i="2"/>
  <c r="L110" i="2"/>
  <c r="L109" i="2"/>
  <c r="L108" i="2"/>
  <c r="L107" i="2"/>
  <c r="L105" i="2"/>
  <c r="L104" i="2"/>
  <c r="L103" i="2"/>
  <c r="L102" i="2"/>
  <c r="L101" i="2"/>
  <c r="L100" i="2"/>
  <c r="L99" i="2"/>
  <c r="L97" i="2"/>
  <c r="L96" i="2"/>
  <c r="L95" i="2"/>
  <c r="L94" i="2"/>
  <c r="L93" i="2"/>
  <c r="L92" i="2"/>
  <c r="L91" i="2"/>
  <c r="L89" i="2"/>
  <c r="L88" i="2"/>
  <c r="L87" i="2"/>
  <c r="L86" i="2"/>
  <c r="L85" i="2"/>
  <c r="L84" i="2"/>
  <c r="L83" i="2"/>
  <c r="L81" i="2"/>
  <c r="L80" i="2"/>
  <c r="L78" i="2"/>
  <c r="L75" i="2"/>
  <c r="L73" i="2"/>
  <c r="L71" i="2"/>
  <c r="L70" i="2"/>
  <c r="L68" i="2"/>
  <c r="L67" i="2"/>
  <c r="L65" i="2"/>
  <c r="L64" i="2"/>
  <c r="L63" i="2"/>
  <c r="L62" i="2"/>
  <c r="L61" i="2"/>
  <c r="L60" i="2"/>
  <c r="L59" i="2"/>
  <c r="L58" i="2"/>
  <c r="L57" i="2"/>
  <c r="L55" i="2"/>
  <c r="L54" i="2"/>
  <c r="L53" i="2"/>
  <c r="L51" i="2"/>
  <c r="L45" i="2"/>
  <c r="L44" i="2"/>
  <c r="L43" i="2"/>
  <c r="L42" i="2"/>
  <c r="L40" i="2"/>
  <c r="L39" i="2"/>
  <c r="L38" i="2"/>
  <c r="L37" i="2"/>
  <c r="L36" i="2"/>
  <c r="L35" i="2"/>
  <c r="L34" i="2"/>
  <c r="L33" i="2"/>
  <c r="L32" i="2"/>
  <c r="L31" i="2"/>
  <c r="L30" i="2"/>
  <c r="L29" i="2"/>
  <c r="L28" i="2"/>
  <c r="L27" i="2"/>
  <c r="L26" i="2"/>
  <c r="L25" i="2"/>
  <c r="L24" i="2"/>
  <c r="L23" i="2"/>
  <c r="L22" i="2"/>
  <c r="N834" i="2" l="1"/>
  <c r="N815" i="2"/>
  <c r="N810" i="2"/>
  <c r="N830" i="2"/>
  <c r="N231" i="2"/>
  <c r="L665" i="2"/>
  <c r="L25" i="3" l="1"/>
  <c r="L27" i="3" s="1"/>
  <c r="G29" i="1" s="1"/>
  <c r="K25" i="3"/>
  <c r="K27" i="3" s="1"/>
  <c r="F29" i="1" s="1"/>
  <c r="G25" i="3"/>
  <c r="G27" i="3" s="1"/>
  <c r="M25" i="3"/>
  <c r="M27" i="3" s="1"/>
  <c r="H29" i="1" s="1"/>
  <c r="I29" i="1" l="1"/>
  <c r="O27" i="3"/>
  <c r="J29" i="1"/>
  <c r="O25" i="3"/>
  <c r="N25" i="3"/>
  <c r="N1111" i="2"/>
  <c r="M1111" i="2"/>
  <c r="G26" i="1"/>
  <c r="O1100" i="2"/>
  <c r="P1100" i="2" s="1"/>
  <c r="O1099" i="2"/>
  <c r="P1099" i="2" s="1"/>
  <c r="O1314" i="2"/>
  <c r="P1314" i="2" s="1"/>
  <c r="O1313" i="2"/>
  <c r="O1312" i="2"/>
  <c r="O1311" i="2"/>
  <c r="O1310" i="2"/>
  <c r="O1309" i="2"/>
  <c r="O1308" i="2"/>
  <c r="O1307" i="2"/>
  <c r="P1307" i="2" s="1"/>
  <c r="O1306" i="2"/>
  <c r="P1306" i="2" s="1"/>
  <c r="O1305" i="2"/>
  <c r="O1304" i="2"/>
  <c r="O1303" i="2"/>
  <c r="O1302" i="2"/>
  <c r="O1301" i="2"/>
  <c r="O1300" i="2"/>
  <c r="P1300" i="2" s="1"/>
  <c r="O1299" i="2"/>
  <c r="P1299" i="2" s="1"/>
  <c r="O1298" i="2"/>
  <c r="P1298" i="2" s="1"/>
  <c r="O1297" i="2"/>
  <c r="O1296" i="2"/>
  <c r="O1295" i="2"/>
  <c r="O1294" i="2"/>
  <c r="O1293" i="2"/>
  <c r="P1293" i="2" s="1"/>
  <c r="O1292" i="2"/>
  <c r="O1291" i="2"/>
  <c r="P1291" i="2" s="1"/>
  <c r="O1290" i="2"/>
  <c r="P1290" i="2" s="1"/>
  <c r="O1289" i="2"/>
  <c r="O1288" i="2"/>
  <c r="O1287" i="2"/>
  <c r="O1286" i="2"/>
  <c r="O1285" i="2"/>
  <c r="P1285" i="2" s="1"/>
  <c r="O1284" i="2"/>
  <c r="O1283" i="2"/>
  <c r="P1283" i="2" s="1"/>
  <c r="O1282" i="2"/>
  <c r="P1282" i="2" s="1"/>
  <c r="O1281" i="2"/>
  <c r="P1281" i="2" s="1"/>
  <c r="O1280" i="2"/>
  <c r="O1279" i="2"/>
  <c r="O1278" i="2"/>
  <c r="O1277" i="2"/>
  <c r="O1276" i="2"/>
  <c r="P1276" i="2" s="1"/>
  <c r="O1275" i="2"/>
  <c r="P1275" i="2" s="1"/>
  <c r="O1274" i="2"/>
  <c r="P1274" i="2" s="1"/>
  <c r="O1273" i="2"/>
  <c r="P1273" i="2" s="1"/>
  <c r="O1272" i="2"/>
  <c r="O1271" i="2"/>
  <c r="O1270" i="2"/>
  <c r="O1269" i="2"/>
  <c r="O1268" i="2"/>
  <c r="O1267" i="2"/>
  <c r="P1267" i="2" s="1"/>
  <c r="O1266" i="2"/>
  <c r="P1266" i="2" s="1"/>
  <c r="O1265" i="2"/>
  <c r="P1265" i="2" s="1"/>
  <c r="O1264" i="2"/>
  <c r="O1263" i="2"/>
  <c r="O1262" i="2"/>
  <c r="O1261" i="2"/>
  <c r="O1260" i="2"/>
  <c r="P1260" i="2" s="1"/>
  <c r="O1259" i="2"/>
  <c r="P1259" i="2" s="1"/>
  <c r="O1258" i="2"/>
  <c r="P1258" i="2" s="1"/>
  <c r="O1257" i="2"/>
  <c r="P1257" i="2" s="1"/>
  <c r="O1256" i="2"/>
  <c r="O1255" i="2"/>
  <c r="O1254" i="2"/>
  <c r="O1253" i="2"/>
  <c r="O1252" i="2"/>
  <c r="O1251" i="2"/>
  <c r="P1251" i="2" s="1"/>
  <c r="O1250" i="2"/>
  <c r="P1250" i="2" s="1"/>
  <c r="O1249" i="2"/>
  <c r="P1249" i="2" s="1"/>
  <c r="O1248" i="2"/>
  <c r="O1247" i="2"/>
  <c r="O1246" i="2"/>
  <c r="O1245" i="2"/>
  <c r="P1245" i="2" s="1"/>
  <c r="O1244" i="2"/>
  <c r="O1243" i="2"/>
  <c r="P1243" i="2" s="1"/>
  <c r="O1242" i="2"/>
  <c r="P1242" i="2" s="1"/>
  <c r="O1241" i="2"/>
  <c r="O1240" i="2"/>
  <c r="O1239" i="2"/>
  <c r="O1238" i="2"/>
  <c r="O1237" i="2"/>
  <c r="P1237" i="2" s="1"/>
  <c r="O1236" i="2"/>
  <c r="P1236" i="2" s="1"/>
  <c r="O1235" i="2"/>
  <c r="P1235" i="2" s="1"/>
  <c r="O1234" i="2"/>
  <c r="P1234" i="2" s="1"/>
  <c r="O1233" i="2"/>
  <c r="P1233" i="2" s="1"/>
  <c r="O1232" i="2"/>
  <c r="O1231" i="2"/>
  <c r="O1230" i="2"/>
  <c r="P1230" i="2" s="1"/>
  <c r="O1229" i="2"/>
  <c r="P1229" i="2" s="1"/>
  <c r="O1228" i="2"/>
  <c r="P1228" i="2" s="1"/>
  <c r="O1227" i="2"/>
  <c r="P1227" i="2" s="1"/>
  <c r="O1226" i="2"/>
  <c r="P1226" i="2" s="1"/>
  <c r="O1225" i="2"/>
  <c r="P1225" i="2" s="1"/>
  <c r="O1224" i="2"/>
  <c r="O1220" i="2"/>
  <c r="O1218" i="2"/>
  <c r="O1217" i="2"/>
  <c r="P1217" i="2" s="1"/>
  <c r="O1212" i="2"/>
  <c r="O1211" i="2"/>
  <c r="P1211" i="2" s="1"/>
  <c r="O1210" i="2"/>
  <c r="P1210" i="2" s="1"/>
  <c r="O1209" i="2"/>
  <c r="O1207" i="2"/>
  <c r="O1206" i="2"/>
  <c r="O1205" i="2"/>
  <c r="P1205" i="2" s="1"/>
  <c r="O1204" i="2"/>
  <c r="P1204" i="2" s="1"/>
  <c r="O1202" i="2"/>
  <c r="O1201" i="2"/>
  <c r="P1201" i="2" s="1"/>
  <c r="O1200" i="2"/>
  <c r="P1200" i="2" s="1"/>
  <c r="O1199" i="2"/>
  <c r="P1199" i="2" s="1"/>
  <c r="O1194" i="2"/>
  <c r="O1193" i="2"/>
  <c r="O1192" i="2"/>
  <c r="O1191" i="2"/>
  <c r="P1191" i="2" s="1"/>
  <c r="O1190" i="2"/>
  <c r="O1189" i="2"/>
  <c r="P1189" i="2" s="1"/>
  <c r="O1188" i="2"/>
  <c r="P1188" i="2" s="1"/>
  <c r="O1187" i="2"/>
  <c r="P1187" i="2" s="1"/>
  <c r="O1186" i="2"/>
  <c r="O1185" i="2"/>
  <c r="O1184" i="2"/>
  <c r="O1183" i="2"/>
  <c r="P1183" i="2" s="1"/>
  <c r="O1182" i="2"/>
  <c r="O1181" i="2"/>
  <c r="P1181" i="2" s="1"/>
  <c r="O1180" i="2"/>
  <c r="P1180" i="2" s="1"/>
  <c r="O1179" i="2"/>
  <c r="P1179" i="2" s="1"/>
  <c r="O1178" i="2"/>
  <c r="P1178" i="2" s="1"/>
  <c r="O1177" i="2"/>
  <c r="P1177" i="2" s="1"/>
  <c r="O1176" i="2"/>
  <c r="P1176" i="2" s="1"/>
  <c r="O1175" i="2"/>
  <c r="P1175" i="2" s="1"/>
  <c r="O1174" i="2"/>
  <c r="P1174" i="2" s="1"/>
  <c r="O1173" i="2"/>
  <c r="P1173" i="2" s="1"/>
  <c r="O1171" i="2"/>
  <c r="P1171" i="2" s="1"/>
  <c r="O1168" i="2"/>
  <c r="P1168" i="2" s="1"/>
  <c r="O1167" i="2"/>
  <c r="P1167" i="2" s="1"/>
  <c r="O1166" i="2"/>
  <c r="P1166" i="2" s="1"/>
  <c r="O1165" i="2"/>
  <c r="P1165" i="2" s="1"/>
  <c r="O1164" i="2"/>
  <c r="P1164" i="2" s="1"/>
  <c r="O1163" i="2"/>
  <c r="P1163" i="2" s="1"/>
  <c r="O1162" i="2"/>
  <c r="P1162" i="2" s="1"/>
  <c r="O1161" i="2"/>
  <c r="P1161" i="2" s="1"/>
  <c r="O1159" i="2"/>
  <c r="P1159" i="2" s="1"/>
  <c r="O1156" i="2"/>
  <c r="P1156" i="2" s="1"/>
  <c r="O1155" i="2"/>
  <c r="P1155" i="2" s="1"/>
  <c r="O1154" i="2"/>
  <c r="P1154" i="2" s="1"/>
  <c r="O1153" i="2"/>
  <c r="P1153" i="2" s="1"/>
  <c r="O1152" i="2"/>
  <c r="P1152" i="2" s="1"/>
  <c r="O1151" i="2"/>
  <c r="P1151" i="2" s="1"/>
  <c r="O1150" i="2"/>
  <c r="P1150" i="2" s="1"/>
  <c r="O1149" i="2"/>
  <c r="P1149" i="2" s="1"/>
  <c r="O1148" i="2"/>
  <c r="P1148" i="2" s="1"/>
  <c r="O1147" i="2"/>
  <c r="P1147" i="2" s="1"/>
  <c r="O1146" i="2"/>
  <c r="P1146" i="2" s="1"/>
  <c r="O1145" i="2"/>
  <c r="P1145" i="2" s="1"/>
  <c r="O1144" i="2"/>
  <c r="P1144" i="2" s="1"/>
  <c r="O1143" i="2"/>
  <c r="P1143" i="2" s="1"/>
  <c r="O1141" i="2"/>
  <c r="P1141" i="2" s="1"/>
  <c r="O1135" i="2"/>
  <c r="P1135" i="2" s="1"/>
  <c r="O1134" i="2"/>
  <c r="P1134" i="2" s="1"/>
  <c r="O1133" i="2"/>
  <c r="P1133" i="2" s="1"/>
  <c r="O1132" i="2"/>
  <c r="P1132" i="2" s="1"/>
  <c r="O1131" i="2"/>
  <c r="P1131" i="2" s="1"/>
  <c r="O1130" i="2"/>
  <c r="P1130" i="2" s="1"/>
  <c r="O1129" i="2"/>
  <c r="P1129" i="2" s="1"/>
  <c r="O1128" i="2"/>
  <c r="P1128" i="2" s="1"/>
  <c r="O1127" i="2"/>
  <c r="P1127" i="2" s="1"/>
  <c r="O1126" i="2"/>
  <c r="P1126" i="2" s="1"/>
  <c r="O1125" i="2"/>
  <c r="P1125" i="2" s="1"/>
  <c r="O1124" i="2"/>
  <c r="P1124" i="2" s="1"/>
  <c r="O1123" i="2"/>
  <c r="P1123" i="2" s="1"/>
  <c r="O1122" i="2"/>
  <c r="P1122" i="2" s="1"/>
  <c r="O1121" i="2"/>
  <c r="P1121" i="2" s="1"/>
  <c r="O1120" i="2"/>
  <c r="P1120" i="2" s="1"/>
  <c r="O1119" i="2"/>
  <c r="P1119" i="2" s="1"/>
  <c r="O1118" i="2"/>
  <c r="P1118" i="2" s="1"/>
  <c r="O1117" i="2"/>
  <c r="P1117" i="2" s="1"/>
  <c r="O1116" i="2"/>
  <c r="P1116" i="2" s="1"/>
  <c r="O1115" i="2"/>
  <c r="P1115" i="2" s="1"/>
  <c r="O1114" i="2"/>
  <c r="P1114" i="2" s="1"/>
  <c r="O1113" i="2"/>
  <c r="P1113" i="2" s="1"/>
  <c r="O1112" i="2"/>
  <c r="P1112" i="2" s="1"/>
  <c r="O1110" i="2"/>
  <c r="P1110" i="2" s="1"/>
  <c r="O1109" i="2"/>
  <c r="P1109" i="2" s="1"/>
  <c r="O1108" i="2"/>
  <c r="P1108" i="2" s="1"/>
  <c r="O1107" i="2"/>
  <c r="P1107" i="2" s="1"/>
  <c r="O1106" i="2"/>
  <c r="P1106" i="2" s="1"/>
  <c r="O1105" i="2"/>
  <c r="P1105" i="2" s="1"/>
  <c r="O1104" i="2"/>
  <c r="P1104" i="2" s="1"/>
  <c r="O1103" i="2"/>
  <c r="P1103" i="2" s="1"/>
  <c r="O1102" i="2"/>
  <c r="P1102" i="2" s="1"/>
  <c r="O1097" i="2"/>
  <c r="P1097" i="2" s="1"/>
  <c r="O1096" i="2"/>
  <c r="P1096" i="2" s="1"/>
  <c r="O1094" i="2"/>
  <c r="P1094" i="2" s="1"/>
  <c r="O1093" i="2"/>
  <c r="P1093" i="2" s="1"/>
  <c r="O1092" i="2"/>
  <c r="P1092" i="2" s="1"/>
  <c r="O1090" i="2"/>
  <c r="P1090" i="2" s="1"/>
  <c r="O1089" i="2"/>
  <c r="P1089" i="2" s="1"/>
  <c r="O1088" i="2"/>
  <c r="P1088" i="2" s="1"/>
  <c r="O1087" i="2"/>
  <c r="P1087" i="2" s="1"/>
  <c r="O1086" i="2"/>
  <c r="P1086" i="2" s="1"/>
  <c r="O1085" i="2"/>
  <c r="P1085" i="2" s="1"/>
  <c r="O1084" i="2"/>
  <c r="P1084" i="2" s="1"/>
  <c r="O1083" i="2"/>
  <c r="P1083" i="2" s="1"/>
  <c r="O1081" i="2"/>
  <c r="P1081" i="2" s="1"/>
  <c r="O1080" i="2"/>
  <c r="P1080" i="2" s="1"/>
  <c r="O1079" i="2"/>
  <c r="P1079" i="2" s="1"/>
  <c r="O1078" i="2"/>
  <c r="P1078" i="2" s="1"/>
  <c r="O1077" i="2"/>
  <c r="P1077" i="2" s="1"/>
  <c r="O1076" i="2"/>
  <c r="P1076" i="2" s="1"/>
  <c r="O1075" i="2"/>
  <c r="P1075" i="2" s="1"/>
  <c r="O1074" i="2"/>
  <c r="P1074" i="2" s="1"/>
  <c r="O1073" i="2"/>
  <c r="P1073" i="2" s="1"/>
  <c r="O1071" i="2"/>
  <c r="P1071" i="2" s="1"/>
  <c r="O1070" i="2"/>
  <c r="P1070" i="2" s="1"/>
  <c r="O1069" i="2"/>
  <c r="P1069" i="2" s="1"/>
  <c r="O1067" i="2"/>
  <c r="P1067" i="2" s="1"/>
  <c r="O1066" i="2"/>
  <c r="P1066" i="2" s="1"/>
  <c r="O1065" i="2"/>
  <c r="P1065" i="2" s="1"/>
  <c r="O1064" i="2"/>
  <c r="P1064" i="2" s="1"/>
  <c r="O1063" i="2"/>
  <c r="P1063" i="2" s="1"/>
  <c r="O1062" i="2"/>
  <c r="P1062" i="2" s="1"/>
  <c r="O1061" i="2"/>
  <c r="P1061" i="2" s="1"/>
  <c r="O1060" i="2"/>
  <c r="P1060" i="2" s="1"/>
  <c r="O1059" i="2"/>
  <c r="P1059" i="2" s="1"/>
  <c r="O1058" i="2"/>
  <c r="P1058" i="2" s="1"/>
  <c r="O1052" i="2"/>
  <c r="P1052" i="2" s="1"/>
  <c r="O1051" i="2"/>
  <c r="P1051" i="2" s="1"/>
  <c r="O1050" i="2"/>
  <c r="P1050" i="2" s="1"/>
  <c r="O1049" i="2"/>
  <c r="P1049" i="2" s="1"/>
  <c r="O1048" i="2"/>
  <c r="P1048" i="2" s="1"/>
  <c r="O1047" i="2"/>
  <c r="P1047" i="2" s="1"/>
  <c r="O1046" i="2"/>
  <c r="P1046" i="2" s="1"/>
  <c r="O1045" i="2"/>
  <c r="P1045" i="2" s="1"/>
  <c r="O1044" i="2"/>
  <c r="P1044" i="2" s="1"/>
  <c r="O1043" i="2"/>
  <c r="P1043" i="2" s="1"/>
  <c r="O1042" i="2"/>
  <c r="P1042" i="2" s="1"/>
  <c r="O1041" i="2"/>
  <c r="P1041" i="2" s="1"/>
  <c r="O1040" i="2"/>
  <c r="P1040" i="2" s="1"/>
  <c r="O1039" i="2"/>
  <c r="P1039" i="2" s="1"/>
  <c r="O1038" i="2"/>
  <c r="P1038" i="2" s="1"/>
  <c r="O1037" i="2"/>
  <c r="P1037" i="2" s="1"/>
  <c r="O1035" i="2"/>
  <c r="P1035" i="2" s="1"/>
  <c r="O1034" i="2"/>
  <c r="P1034" i="2" s="1"/>
  <c r="O1033" i="2"/>
  <c r="P1033" i="2" s="1"/>
  <c r="O1032" i="2"/>
  <c r="P1032" i="2" s="1"/>
  <c r="O1031" i="2"/>
  <c r="P1031" i="2" s="1"/>
  <c r="O1030" i="2"/>
  <c r="P1030" i="2" s="1"/>
  <c r="O1029" i="2"/>
  <c r="P1029" i="2" s="1"/>
  <c r="O1028" i="2"/>
  <c r="P1028" i="2" s="1"/>
  <c r="O1027" i="2"/>
  <c r="P1027" i="2" s="1"/>
  <c r="O1026" i="2"/>
  <c r="P1026" i="2" s="1"/>
  <c r="O1025" i="2"/>
  <c r="P1025" i="2" s="1"/>
  <c r="O1024" i="2"/>
  <c r="P1024" i="2" s="1"/>
  <c r="O1023" i="2"/>
  <c r="P1023" i="2" s="1"/>
  <c r="O1022" i="2"/>
  <c r="P1022" i="2" s="1"/>
  <c r="O1021" i="2"/>
  <c r="P1021" i="2" s="1"/>
  <c r="O1020" i="2"/>
  <c r="P1020" i="2" s="1"/>
  <c r="O1018" i="2"/>
  <c r="P1018" i="2" s="1"/>
  <c r="O1017" i="2"/>
  <c r="P1017" i="2" s="1"/>
  <c r="O1016" i="2"/>
  <c r="P1016" i="2" s="1"/>
  <c r="O1015" i="2"/>
  <c r="P1015" i="2" s="1"/>
  <c r="O1014" i="2"/>
  <c r="P1014" i="2" s="1"/>
  <c r="O1013" i="2"/>
  <c r="P1013" i="2" s="1"/>
  <c r="O1012" i="2"/>
  <c r="P1012" i="2" s="1"/>
  <c r="O1011" i="2"/>
  <c r="P1011" i="2" s="1"/>
  <c r="O1010" i="2"/>
  <c r="P1010" i="2" s="1"/>
  <c r="O1009" i="2"/>
  <c r="P1009" i="2" s="1"/>
  <c r="O1008" i="2"/>
  <c r="P1008" i="2" s="1"/>
  <c r="O1007" i="2"/>
  <c r="P1007" i="2" s="1"/>
  <c r="O1006" i="2"/>
  <c r="P1006" i="2" s="1"/>
  <c r="O1005" i="2"/>
  <c r="P1005" i="2" s="1"/>
  <c r="O1004" i="2"/>
  <c r="P1004" i="2" s="1"/>
  <c r="O1003" i="2"/>
  <c r="P1003" i="2" s="1"/>
  <c r="O1002" i="2"/>
  <c r="P1002" i="2" s="1"/>
  <c r="O1001" i="2"/>
  <c r="P1001" i="2" s="1"/>
  <c r="O1000" i="2"/>
  <c r="P1000" i="2" s="1"/>
  <c r="O999" i="2"/>
  <c r="P999" i="2" s="1"/>
  <c r="O998" i="2"/>
  <c r="P998" i="2" s="1"/>
  <c r="O997" i="2"/>
  <c r="P997" i="2" s="1"/>
  <c r="O996" i="2"/>
  <c r="P996" i="2" s="1"/>
  <c r="O995" i="2"/>
  <c r="P995" i="2" s="1"/>
  <c r="O994" i="2"/>
  <c r="P994" i="2" s="1"/>
  <c r="O993" i="2"/>
  <c r="P993" i="2" s="1"/>
  <c r="O992" i="2"/>
  <c r="P992" i="2" s="1"/>
  <c r="O991" i="2"/>
  <c r="P991" i="2" s="1"/>
  <c r="O990" i="2"/>
  <c r="P990" i="2" s="1"/>
  <c r="O989" i="2"/>
  <c r="P989" i="2" s="1"/>
  <c r="O988" i="2"/>
  <c r="P988" i="2" s="1"/>
  <c r="O983" i="2"/>
  <c r="P983" i="2" s="1"/>
  <c r="O982" i="2"/>
  <c r="P982" i="2" s="1"/>
  <c r="O981" i="2"/>
  <c r="P981" i="2" s="1"/>
  <c r="O980" i="2"/>
  <c r="P980" i="2" s="1"/>
  <c r="O979" i="2"/>
  <c r="P979" i="2" s="1"/>
  <c r="O977" i="2"/>
  <c r="P977" i="2" s="1"/>
  <c r="O976" i="2"/>
  <c r="P976" i="2" s="1"/>
  <c r="O975" i="2"/>
  <c r="P975" i="2" s="1"/>
  <c r="O974" i="2"/>
  <c r="P974" i="2" s="1"/>
  <c r="O973" i="2"/>
  <c r="P973" i="2" s="1"/>
  <c r="O972" i="2"/>
  <c r="P972" i="2" s="1"/>
  <c r="O971" i="2"/>
  <c r="P971" i="2" s="1"/>
  <c r="O969" i="2"/>
  <c r="P969" i="2" s="1"/>
  <c r="O968" i="2"/>
  <c r="P968" i="2" s="1"/>
  <c r="O967" i="2"/>
  <c r="P967" i="2" s="1"/>
  <c r="O966" i="2"/>
  <c r="P966" i="2" s="1"/>
  <c r="O961" i="2"/>
  <c r="P961" i="2" s="1"/>
  <c r="O960" i="2"/>
  <c r="P960" i="2" s="1"/>
  <c r="O959" i="2"/>
  <c r="P959" i="2" s="1"/>
  <c r="O958" i="2"/>
  <c r="P958" i="2" s="1"/>
  <c r="O957" i="2"/>
  <c r="P957" i="2" s="1"/>
  <c r="O956" i="2"/>
  <c r="P956" i="2" s="1"/>
  <c r="O954" i="2"/>
  <c r="P954" i="2" s="1"/>
  <c r="O953" i="2"/>
  <c r="P953" i="2" s="1"/>
  <c r="O952" i="2"/>
  <c r="P952" i="2" s="1"/>
  <c r="O951" i="2"/>
  <c r="P951" i="2" s="1"/>
  <c r="O950" i="2"/>
  <c r="P950" i="2" s="1"/>
  <c r="O949" i="2"/>
  <c r="P949" i="2" s="1"/>
  <c r="O948" i="2"/>
  <c r="P948" i="2" s="1"/>
  <c r="O947" i="2"/>
  <c r="P947" i="2" s="1"/>
  <c r="O946" i="2"/>
  <c r="P946" i="2" s="1"/>
  <c r="O945" i="2"/>
  <c r="P945" i="2" s="1"/>
  <c r="O943" i="2"/>
  <c r="P943" i="2" s="1"/>
  <c r="O941" i="2"/>
  <c r="P941" i="2" s="1"/>
  <c r="O939" i="2"/>
  <c r="P939" i="2" s="1"/>
  <c r="O938" i="2"/>
  <c r="P938" i="2" s="1"/>
  <c r="O937" i="2"/>
  <c r="P937" i="2" s="1"/>
  <c r="O936" i="2"/>
  <c r="P936" i="2" s="1"/>
  <c r="O935" i="2"/>
  <c r="P935" i="2" s="1"/>
  <c r="O930" i="2"/>
  <c r="P930" i="2" s="1"/>
  <c r="O929" i="2"/>
  <c r="P929" i="2" s="1"/>
  <c r="O928" i="2"/>
  <c r="P928" i="2" s="1"/>
  <c r="O926" i="2"/>
  <c r="P926" i="2" s="1"/>
  <c r="O925" i="2"/>
  <c r="P925" i="2" s="1"/>
  <c r="O924" i="2"/>
  <c r="P924" i="2" s="1"/>
  <c r="O923" i="2"/>
  <c r="P923" i="2" s="1"/>
  <c r="O922" i="2"/>
  <c r="P922" i="2" s="1"/>
  <c r="O921" i="2"/>
  <c r="P921" i="2" s="1"/>
  <c r="O919" i="2"/>
  <c r="P919" i="2" s="1"/>
  <c r="O917" i="2"/>
  <c r="P917" i="2" s="1"/>
  <c r="O916" i="2"/>
  <c r="P916" i="2" s="1"/>
  <c r="O915" i="2"/>
  <c r="P915" i="2" s="1"/>
  <c r="O913" i="2"/>
  <c r="P913" i="2" s="1"/>
  <c r="O912" i="2"/>
  <c r="P912" i="2" s="1"/>
  <c r="O911" i="2"/>
  <c r="P911" i="2" s="1"/>
  <c r="O910" i="2"/>
  <c r="P910" i="2" s="1"/>
  <c r="O909" i="2"/>
  <c r="P909" i="2" s="1"/>
  <c r="O908" i="2"/>
  <c r="P908" i="2" s="1"/>
  <c r="O907" i="2"/>
  <c r="P907" i="2" s="1"/>
  <c r="O906" i="2"/>
  <c r="P906" i="2" s="1"/>
  <c r="O905" i="2"/>
  <c r="P905" i="2" s="1"/>
  <c r="O904" i="2"/>
  <c r="P904" i="2" s="1"/>
  <c r="O903" i="2"/>
  <c r="P903" i="2" s="1"/>
  <c r="O902" i="2"/>
  <c r="P902" i="2" s="1"/>
  <c r="O901" i="2"/>
  <c r="P901" i="2" s="1"/>
  <c r="O900" i="2"/>
  <c r="P900" i="2" s="1"/>
  <c r="O899" i="2"/>
  <c r="P899" i="2" s="1"/>
  <c r="O898" i="2"/>
  <c r="P898" i="2" s="1"/>
  <c r="O897" i="2"/>
  <c r="P897" i="2" s="1"/>
  <c r="O896" i="2"/>
  <c r="P896" i="2" s="1"/>
  <c r="O895" i="2"/>
  <c r="P895" i="2" s="1"/>
  <c r="O894" i="2"/>
  <c r="P894" i="2" s="1"/>
  <c r="O893" i="2"/>
  <c r="P893" i="2" s="1"/>
  <c r="O892" i="2"/>
  <c r="P892" i="2" s="1"/>
  <c r="O891" i="2"/>
  <c r="P891" i="2" s="1"/>
  <c r="O890" i="2"/>
  <c r="P890" i="2" s="1"/>
  <c r="O889" i="2"/>
  <c r="P889" i="2" s="1"/>
  <c r="O888" i="2"/>
  <c r="P888" i="2" s="1"/>
  <c r="O887" i="2"/>
  <c r="P887" i="2" s="1"/>
  <c r="O886" i="2"/>
  <c r="P886" i="2" s="1"/>
  <c r="O885" i="2"/>
  <c r="P885" i="2" s="1"/>
  <c r="O884" i="2"/>
  <c r="P884" i="2" s="1"/>
  <c r="O883" i="2"/>
  <c r="P883" i="2" s="1"/>
  <c r="O882" i="2"/>
  <c r="P882" i="2" s="1"/>
  <c r="O881" i="2"/>
  <c r="P881" i="2" s="1"/>
  <c r="O876" i="2"/>
  <c r="P876" i="2" s="1"/>
  <c r="O875" i="2"/>
  <c r="P875" i="2" s="1"/>
  <c r="O874" i="2"/>
  <c r="P874" i="2" s="1"/>
  <c r="O873" i="2"/>
  <c r="P873" i="2" s="1"/>
  <c r="O872" i="2"/>
  <c r="P872" i="2" s="1"/>
  <c r="O871" i="2"/>
  <c r="P871" i="2" s="1"/>
  <c r="O870" i="2"/>
  <c r="P870" i="2" s="1"/>
  <c r="O869" i="2"/>
  <c r="P869" i="2" s="1"/>
  <c r="O868" i="2"/>
  <c r="P868" i="2" s="1"/>
  <c r="O867" i="2"/>
  <c r="P867" i="2" s="1"/>
  <c r="O866" i="2"/>
  <c r="P866" i="2" s="1"/>
  <c r="O865" i="2"/>
  <c r="P865" i="2" s="1"/>
  <c r="O864" i="2"/>
  <c r="P864" i="2" s="1"/>
  <c r="O863" i="2"/>
  <c r="P863" i="2" s="1"/>
  <c r="O862" i="2"/>
  <c r="P862" i="2" s="1"/>
  <c r="O861" i="2"/>
  <c r="P861" i="2" s="1"/>
  <c r="O860" i="2"/>
  <c r="P860" i="2" s="1"/>
  <c r="O859" i="2"/>
  <c r="P859" i="2" s="1"/>
  <c r="O858" i="2"/>
  <c r="P858" i="2" s="1"/>
  <c r="O857" i="2"/>
  <c r="P857" i="2" s="1"/>
  <c r="O856" i="2"/>
  <c r="P856" i="2" s="1"/>
  <c r="O855" i="2"/>
  <c r="P855" i="2" s="1"/>
  <c r="O854" i="2"/>
  <c r="P854" i="2" s="1"/>
  <c r="O850" i="2"/>
  <c r="P850" i="2" s="1"/>
  <c r="O849" i="2"/>
  <c r="P849" i="2" s="1"/>
  <c r="O846" i="2"/>
  <c r="P846" i="2" s="1"/>
  <c r="O845" i="2"/>
  <c r="P845" i="2" s="1"/>
  <c r="O844" i="2"/>
  <c r="P844" i="2" s="1"/>
  <c r="O843" i="2"/>
  <c r="P843" i="2" s="1"/>
  <c r="O842" i="2"/>
  <c r="P842" i="2" s="1"/>
  <c r="O841" i="2"/>
  <c r="P841" i="2" s="1"/>
  <c r="O839" i="2"/>
  <c r="P839" i="2" s="1"/>
  <c r="O838" i="2"/>
  <c r="P838" i="2" s="1"/>
  <c r="O837" i="2"/>
  <c r="P837" i="2" s="1"/>
  <c r="O836" i="2"/>
  <c r="P836" i="2" s="1"/>
  <c r="O835" i="2"/>
  <c r="P835" i="2" s="1"/>
  <c r="O833" i="2"/>
  <c r="P833" i="2" s="1"/>
  <c r="O832" i="2"/>
  <c r="P832" i="2" s="1"/>
  <c r="O831" i="2"/>
  <c r="P831" i="2" s="1"/>
  <c r="O829" i="2"/>
  <c r="O827" i="2"/>
  <c r="P827" i="2" s="1"/>
  <c r="O826" i="2"/>
  <c r="P826" i="2" s="1"/>
  <c r="O824" i="2"/>
  <c r="P824" i="2" s="1"/>
  <c r="O823" i="2"/>
  <c r="P823" i="2" s="1"/>
  <c r="O822" i="2"/>
  <c r="P822" i="2" s="1"/>
  <c r="O821" i="2"/>
  <c r="P821" i="2" s="1"/>
  <c r="O820" i="2"/>
  <c r="P820" i="2" s="1"/>
  <c r="O819" i="2"/>
  <c r="P819" i="2" s="1"/>
  <c r="O818" i="2"/>
  <c r="P818" i="2" s="1"/>
  <c r="O817" i="2"/>
  <c r="P817" i="2" s="1"/>
  <c r="O816" i="2"/>
  <c r="P816" i="2" s="1"/>
  <c r="O814" i="2"/>
  <c r="P814" i="2" s="1"/>
  <c r="O813" i="2"/>
  <c r="P813" i="2" s="1"/>
  <c r="O812" i="2"/>
  <c r="P812" i="2" s="1"/>
  <c r="O811" i="2"/>
  <c r="P811" i="2" s="1"/>
  <c r="O806" i="2"/>
  <c r="P806" i="2" s="1"/>
  <c r="O805" i="2"/>
  <c r="P805" i="2" s="1"/>
  <c r="O804" i="2"/>
  <c r="P804" i="2" s="1"/>
  <c r="O802" i="2"/>
  <c r="P802" i="2" s="1"/>
  <c r="O801" i="2"/>
  <c r="P801" i="2" s="1"/>
  <c r="O800" i="2"/>
  <c r="P800" i="2" s="1"/>
  <c r="O799" i="2"/>
  <c r="P799" i="2" s="1"/>
  <c r="O798" i="2"/>
  <c r="P798" i="2" s="1"/>
  <c r="O797" i="2"/>
  <c r="P797" i="2" s="1"/>
  <c r="O796" i="2"/>
  <c r="P796" i="2" s="1"/>
  <c r="O795" i="2"/>
  <c r="P795" i="2" s="1"/>
  <c r="O794" i="2"/>
  <c r="P794" i="2" s="1"/>
  <c r="O793" i="2"/>
  <c r="P793" i="2" s="1"/>
  <c r="O791" i="2"/>
  <c r="P791" i="2" s="1"/>
  <c r="O790" i="2"/>
  <c r="P790" i="2" s="1"/>
  <c r="O789" i="2"/>
  <c r="P789" i="2" s="1"/>
  <c r="O788" i="2"/>
  <c r="P788" i="2" s="1"/>
  <c r="O787" i="2"/>
  <c r="P787" i="2" s="1"/>
  <c r="O786" i="2"/>
  <c r="P786" i="2" s="1"/>
  <c r="O785" i="2"/>
  <c r="P785" i="2" s="1"/>
  <c r="O784" i="2"/>
  <c r="P784" i="2" s="1"/>
  <c r="O783" i="2"/>
  <c r="P783" i="2" s="1"/>
  <c r="O782" i="2"/>
  <c r="P782" i="2" s="1"/>
  <c r="O781" i="2"/>
  <c r="P781" i="2" s="1"/>
  <c r="O780" i="2"/>
  <c r="P780" i="2" s="1"/>
  <c r="O778" i="2"/>
  <c r="P778" i="2" s="1"/>
  <c r="O777" i="2"/>
  <c r="P777" i="2" s="1"/>
  <c r="O776" i="2"/>
  <c r="P776" i="2" s="1"/>
  <c r="O775" i="2"/>
  <c r="P775" i="2" s="1"/>
  <c r="O774" i="2"/>
  <c r="P774" i="2" s="1"/>
  <c r="O773" i="2"/>
  <c r="P773" i="2" s="1"/>
  <c r="O772" i="2"/>
  <c r="P772" i="2" s="1"/>
  <c r="O771" i="2"/>
  <c r="P771" i="2" s="1"/>
  <c r="O770" i="2"/>
  <c r="P770" i="2" s="1"/>
  <c r="O769" i="2"/>
  <c r="P769" i="2" s="1"/>
  <c r="O768" i="2"/>
  <c r="P768" i="2" s="1"/>
  <c r="O767" i="2"/>
  <c r="P767" i="2" s="1"/>
  <c r="O766" i="2"/>
  <c r="P766" i="2" s="1"/>
  <c r="O765" i="2"/>
  <c r="P765" i="2" s="1"/>
  <c r="O764" i="2"/>
  <c r="P764" i="2" s="1"/>
  <c r="O763" i="2"/>
  <c r="P763" i="2" s="1"/>
  <c r="O762" i="2"/>
  <c r="P762" i="2" s="1"/>
  <c r="O761" i="2"/>
  <c r="P761" i="2" s="1"/>
  <c r="O760" i="2"/>
  <c r="P760" i="2" s="1"/>
  <c r="O759" i="2"/>
  <c r="P759" i="2" s="1"/>
  <c r="O758" i="2"/>
  <c r="P758" i="2" s="1"/>
  <c r="O757" i="2"/>
  <c r="P757" i="2" s="1"/>
  <c r="O756" i="2"/>
  <c r="P756" i="2" s="1"/>
  <c r="O755" i="2"/>
  <c r="P755" i="2" s="1"/>
  <c r="O754" i="2"/>
  <c r="P754" i="2" s="1"/>
  <c r="O752" i="2"/>
  <c r="P752" i="2" s="1"/>
  <c r="O751" i="2"/>
  <c r="P751" i="2" s="1"/>
  <c r="O750" i="2"/>
  <c r="P750" i="2" s="1"/>
  <c r="O749" i="2"/>
  <c r="P749" i="2" s="1"/>
  <c r="O748" i="2"/>
  <c r="P748" i="2" s="1"/>
  <c r="O746" i="2"/>
  <c r="P746" i="2" s="1"/>
  <c r="O745" i="2"/>
  <c r="P745" i="2" s="1"/>
  <c r="O744" i="2"/>
  <c r="P744" i="2" s="1"/>
  <c r="O743" i="2"/>
  <c r="P743" i="2" s="1"/>
  <c r="O742" i="2"/>
  <c r="P742" i="2" s="1"/>
  <c r="O741" i="2"/>
  <c r="P741" i="2" s="1"/>
  <c r="O739" i="2"/>
  <c r="P739" i="2" s="1"/>
  <c r="O738" i="2"/>
  <c r="P738" i="2" s="1"/>
  <c r="O737" i="2"/>
  <c r="P737" i="2" s="1"/>
  <c r="O736" i="2"/>
  <c r="P736" i="2" s="1"/>
  <c r="O735" i="2"/>
  <c r="P735" i="2" s="1"/>
  <c r="O734" i="2"/>
  <c r="P734" i="2" s="1"/>
  <c r="O733" i="2"/>
  <c r="P733" i="2" s="1"/>
  <c r="O732" i="2"/>
  <c r="P732" i="2" s="1"/>
  <c r="O730" i="2"/>
  <c r="P730" i="2" s="1"/>
  <c r="O729" i="2"/>
  <c r="P729" i="2" s="1"/>
  <c r="O728" i="2"/>
  <c r="P728" i="2" s="1"/>
  <c r="O727" i="2"/>
  <c r="P727" i="2" s="1"/>
  <c r="O726" i="2"/>
  <c r="P726" i="2" s="1"/>
  <c r="O725" i="2"/>
  <c r="P725" i="2" s="1"/>
  <c r="O724" i="2"/>
  <c r="P724" i="2" s="1"/>
  <c r="O722" i="2"/>
  <c r="P722" i="2" s="1"/>
  <c r="O721" i="2"/>
  <c r="P721" i="2" s="1"/>
  <c r="O720" i="2"/>
  <c r="P720" i="2" s="1"/>
  <c r="O719" i="2"/>
  <c r="P719" i="2" s="1"/>
  <c r="O718" i="2"/>
  <c r="P718" i="2" s="1"/>
  <c r="O717" i="2"/>
  <c r="P717" i="2" s="1"/>
  <c r="O716" i="2"/>
  <c r="P716" i="2" s="1"/>
  <c r="O715" i="2"/>
  <c r="P715" i="2" s="1"/>
  <c r="O714" i="2"/>
  <c r="P714" i="2" s="1"/>
  <c r="O713" i="2"/>
  <c r="P713" i="2" s="1"/>
  <c r="O712" i="2"/>
  <c r="P712" i="2" s="1"/>
  <c r="O711" i="2"/>
  <c r="P711" i="2" s="1"/>
  <c r="O710" i="2"/>
  <c r="P710" i="2" s="1"/>
  <c r="O709" i="2"/>
  <c r="P709" i="2" s="1"/>
  <c r="O708" i="2"/>
  <c r="P708" i="2" s="1"/>
  <c r="O707" i="2"/>
  <c r="P707" i="2" s="1"/>
  <c r="O706" i="2"/>
  <c r="P706" i="2" s="1"/>
  <c r="O705" i="2"/>
  <c r="P705" i="2" s="1"/>
  <c r="O704" i="2"/>
  <c r="P704" i="2" s="1"/>
  <c r="O703" i="2"/>
  <c r="P703" i="2" s="1"/>
  <c r="O702" i="2"/>
  <c r="P702" i="2" s="1"/>
  <c r="O701" i="2"/>
  <c r="P701" i="2" s="1"/>
  <c r="O696" i="2"/>
  <c r="P696" i="2" s="1"/>
  <c r="O693" i="2"/>
  <c r="P693" i="2" s="1"/>
  <c r="O690" i="2"/>
  <c r="P690" i="2" s="1"/>
  <c r="O687" i="2"/>
  <c r="P687" i="2" s="1"/>
  <c r="O685" i="2"/>
  <c r="P685" i="2" s="1"/>
  <c r="O683" i="2"/>
  <c r="P683" i="2" s="1"/>
  <c r="O681" i="2"/>
  <c r="P681" i="2" s="1"/>
  <c r="O679" i="2"/>
  <c r="P679" i="2" s="1"/>
  <c r="O677" i="2"/>
  <c r="P677" i="2" s="1"/>
  <c r="O675" i="2"/>
  <c r="P675" i="2" s="1"/>
  <c r="O673" i="2"/>
  <c r="P673" i="2" s="1"/>
  <c r="O671" i="2"/>
  <c r="P671" i="2" s="1"/>
  <c r="O669" i="2"/>
  <c r="P669" i="2" s="1"/>
  <c r="O667" i="2"/>
  <c r="P667" i="2" s="1"/>
  <c r="O664" i="2"/>
  <c r="P664" i="2" s="1"/>
  <c r="O662" i="2"/>
  <c r="P662" i="2" s="1"/>
  <c r="O660" i="2"/>
  <c r="P660" i="2" s="1"/>
  <c r="O658" i="2"/>
  <c r="P658" i="2" s="1"/>
  <c r="O656" i="2"/>
  <c r="P656" i="2" s="1"/>
  <c r="O654" i="2"/>
  <c r="P654" i="2" s="1"/>
  <c r="O652" i="2"/>
  <c r="P652" i="2" s="1"/>
  <c r="O650" i="2"/>
  <c r="P650" i="2" s="1"/>
  <c r="O648" i="2"/>
  <c r="P648" i="2" s="1"/>
  <c r="O646" i="2"/>
  <c r="P646" i="2" s="1"/>
  <c r="O644" i="2"/>
  <c r="P644" i="2" s="1"/>
  <c r="O642" i="2"/>
  <c r="P642" i="2" s="1"/>
  <c r="O640" i="2"/>
  <c r="P640" i="2" s="1"/>
  <c r="O638" i="2"/>
  <c r="P638" i="2" s="1"/>
  <c r="O636" i="2"/>
  <c r="P636" i="2" s="1"/>
  <c r="O634" i="2"/>
  <c r="P634" i="2" s="1"/>
  <c r="O632" i="2"/>
  <c r="P632" i="2" s="1"/>
  <c r="O630" i="2"/>
  <c r="P630" i="2" s="1"/>
  <c r="O628" i="2"/>
  <c r="P628" i="2" s="1"/>
  <c r="O626" i="2"/>
  <c r="P626" i="2" s="1"/>
  <c r="O624" i="2"/>
  <c r="P624" i="2" s="1"/>
  <c r="O622" i="2"/>
  <c r="P622" i="2" s="1"/>
  <c r="O620" i="2"/>
  <c r="P620" i="2" s="1"/>
  <c r="O618" i="2"/>
  <c r="P618" i="2" s="1"/>
  <c r="O616" i="2"/>
  <c r="P616" i="2" s="1"/>
  <c r="O614" i="2"/>
  <c r="P614" i="2" s="1"/>
  <c r="O612" i="2"/>
  <c r="P612" i="2" s="1"/>
  <c r="O610" i="2"/>
  <c r="P610" i="2" s="1"/>
  <c r="O608" i="2"/>
  <c r="P608" i="2" s="1"/>
  <c r="O604" i="2"/>
  <c r="P604" i="2" s="1"/>
  <c r="O603" i="2"/>
  <c r="P603" i="2" s="1"/>
  <c r="O602" i="2"/>
  <c r="P602" i="2" s="1"/>
  <c r="O601" i="2"/>
  <c r="P601" i="2" s="1"/>
  <c r="O599" i="2"/>
  <c r="P599" i="2" s="1"/>
  <c r="O598" i="2"/>
  <c r="P598" i="2" s="1"/>
  <c r="O597" i="2"/>
  <c r="P597" i="2" s="1"/>
  <c r="O596" i="2"/>
  <c r="P596" i="2" s="1"/>
  <c r="O594" i="2"/>
  <c r="P594" i="2" s="1"/>
  <c r="O593" i="2"/>
  <c r="P593" i="2" s="1"/>
  <c r="O592" i="2"/>
  <c r="P592" i="2" s="1"/>
  <c r="O591" i="2"/>
  <c r="P591" i="2" s="1"/>
  <c r="O589" i="2"/>
  <c r="P589" i="2" s="1"/>
  <c r="O588" i="2"/>
  <c r="P588" i="2" s="1"/>
  <c r="O587" i="2"/>
  <c r="P587" i="2" s="1"/>
  <c r="O586" i="2"/>
  <c r="P586" i="2" s="1"/>
  <c r="O584" i="2"/>
  <c r="P584" i="2" s="1"/>
  <c r="O583" i="2"/>
  <c r="P583" i="2" s="1"/>
  <c r="O582" i="2"/>
  <c r="P582" i="2" s="1"/>
  <c r="O581" i="2"/>
  <c r="P581" i="2" s="1"/>
  <c r="O579" i="2"/>
  <c r="P579" i="2" s="1"/>
  <c r="O578" i="2"/>
  <c r="P578" i="2" s="1"/>
  <c r="O577" i="2"/>
  <c r="P577" i="2" s="1"/>
  <c r="O576" i="2"/>
  <c r="P576" i="2" s="1"/>
  <c r="O574" i="2"/>
  <c r="P574" i="2" s="1"/>
  <c r="O573" i="2"/>
  <c r="P573" i="2" s="1"/>
  <c r="O572" i="2"/>
  <c r="P572" i="2" s="1"/>
  <c r="O571" i="2"/>
  <c r="P571" i="2" s="1"/>
  <c r="O569" i="2"/>
  <c r="P569" i="2" s="1"/>
  <c r="O568" i="2"/>
  <c r="P568" i="2" s="1"/>
  <c r="O567" i="2"/>
  <c r="P567" i="2" s="1"/>
  <c r="O566" i="2"/>
  <c r="P566" i="2" s="1"/>
  <c r="O564" i="2"/>
  <c r="P564" i="2" s="1"/>
  <c r="O563" i="2"/>
  <c r="P563" i="2" s="1"/>
  <c r="O562" i="2"/>
  <c r="P562" i="2" s="1"/>
  <c r="O561" i="2"/>
  <c r="P561" i="2" s="1"/>
  <c r="O559" i="2"/>
  <c r="P559" i="2" s="1"/>
  <c r="O558" i="2"/>
  <c r="P558" i="2" s="1"/>
  <c r="O557" i="2"/>
  <c r="P557" i="2" s="1"/>
  <c r="O556" i="2"/>
  <c r="P556" i="2" s="1"/>
  <c r="O554" i="2"/>
  <c r="P554" i="2" s="1"/>
  <c r="O553" i="2"/>
  <c r="P553" i="2" s="1"/>
  <c r="O552" i="2"/>
  <c r="P552" i="2" s="1"/>
  <c r="O551" i="2"/>
  <c r="P551" i="2" s="1"/>
  <c r="O549" i="2"/>
  <c r="P549" i="2" s="1"/>
  <c r="O548" i="2"/>
  <c r="P548" i="2" s="1"/>
  <c r="O547" i="2"/>
  <c r="P547" i="2" s="1"/>
  <c r="O545" i="2"/>
  <c r="P545" i="2" s="1"/>
  <c r="O544" i="2"/>
  <c r="P544" i="2" s="1"/>
  <c r="O543" i="2"/>
  <c r="P543" i="2" s="1"/>
  <c r="O541" i="2"/>
  <c r="P541" i="2" s="1"/>
  <c r="O540" i="2"/>
  <c r="P540" i="2" s="1"/>
  <c r="O539" i="2"/>
  <c r="P539" i="2" s="1"/>
  <c r="O536" i="2"/>
  <c r="P536" i="2" s="1"/>
  <c r="O535" i="2"/>
  <c r="P535" i="2" s="1"/>
  <c r="O534" i="2"/>
  <c r="P534" i="2" s="1"/>
  <c r="O532" i="2"/>
  <c r="P532" i="2" s="1"/>
  <c r="O531" i="2"/>
  <c r="P531" i="2" s="1"/>
  <c r="O530" i="2"/>
  <c r="P530" i="2" s="1"/>
  <c r="O529" i="2"/>
  <c r="P529" i="2" s="1"/>
  <c r="O526" i="2"/>
  <c r="P526" i="2" s="1"/>
  <c r="O525" i="2"/>
  <c r="P525" i="2" s="1"/>
  <c r="O524" i="2"/>
  <c r="P524" i="2" s="1"/>
  <c r="O522" i="2"/>
  <c r="P522" i="2" s="1"/>
  <c r="O521" i="2"/>
  <c r="P521" i="2" s="1"/>
  <c r="O520" i="2"/>
  <c r="P520" i="2" s="1"/>
  <c r="O519" i="2"/>
  <c r="P519" i="2" s="1"/>
  <c r="O517" i="2"/>
  <c r="P517" i="2" s="1"/>
  <c r="O516" i="2"/>
  <c r="P516" i="2" s="1"/>
  <c r="O515" i="2"/>
  <c r="P515" i="2" s="1"/>
  <c r="O514" i="2"/>
  <c r="P514" i="2" s="1"/>
  <c r="O511" i="2"/>
  <c r="P511" i="2" s="1"/>
  <c r="O510" i="2"/>
  <c r="P510" i="2" s="1"/>
  <c r="O509" i="2"/>
  <c r="P509" i="2" s="1"/>
  <c r="O507" i="2"/>
  <c r="P507" i="2" s="1"/>
  <c r="O506" i="2"/>
  <c r="P506" i="2" s="1"/>
  <c r="O505" i="2"/>
  <c r="P505" i="2" s="1"/>
  <c r="O504" i="2"/>
  <c r="P504" i="2" s="1"/>
  <c r="O502" i="2"/>
  <c r="P502" i="2" s="1"/>
  <c r="O501" i="2"/>
  <c r="P501" i="2" s="1"/>
  <c r="O500" i="2"/>
  <c r="P500" i="2" s="1"/>
  <c r="O499" i="2"/>
  <c r="P499" i="2" s="1"/>
  <c r="O498" i="2"/>
  <c r="P498" i="2" s="1"/>
  <c r="O495" i="2"/>
  <c r="P495" i="2" s="1"/>
  <c r="O494" i="2"/>
  <c r="P494" i="2" s="1"/>
  <c r="O493" i="2"/>
  <c r="P493" i="2" s="1"/>
  <c r="O491" i="2"/>
  <c r="P491" i="2" s="1"/>
  <c r="O490" i="2"/>
  <c r="P490" i="2" s="1"/>
  <c r="O489" i="2"/>
  <c r="P489" i="2" s="1"/>
  <c r="O488" i="2"/>
  <c r="P488" i="2" s="1"/>
  <c r="O485" i="2"/>
  <c r="P485" i="2" s="1"/>
  <c r="O484" i="2"/>
  <c r="P484" i="2" s="1"/>
  <c r="O483" i="2"/>
  <c r="P483" i="2" s="1"/>
  <c r="O482" i="2"/>
  <c r="P482" i="2" s="1"/>
  <c r="O479" i="2"/>
  <c r="P479" i="2" s="1"/>
  <c r="O478" i="2"/>
  <c r="P478" i="2" s="1"/>
  <c r="O477" i="2"/>
  <c r="P477" i="2" s="1"/>
  <c r="O475" i="2"/>
  <c r="P475" i="2" s="1"/>
  <c r="O474" i="2"/>
  <c r="P474" i="2" s="1"/>
  <c r="O473" i="2"/>
  <c r="P473" i="2" s="1"/>
  <c r="O472" i="2"/>
  <c r="P472" i="2" s="1"/>
  <c r="O469" i="2"/>
  <c r="P469" i="2" s="1"/>
  <c r="O468" i="2"/>
  <c r="P468" i="2" s="1"/>
  <c r="O467" i="2"/>
  <c r="P467" i="2" s="1"/>
  <c r="O466" i="2"/>
  <c r="P466" i="2" s="1"/>
  <c r="O464" i="2"/>
  <c r="P464" i="2" s="1"/>
  <c r="O463" i="2"/>
  <c r="P463" i="2" s="1"/>
  <c r="O462" i="2"/>
  <c r="P462" i="2" s="1"/>
  <c r="O461" i="2"/>
  <c r="P461" i="2" s="1"/>
  <c r="O454" i="2"/>
  <c r="P454" i="2" s="1"/>
  <c r="O453" i="2"/>
  <c r="P453" i="2" s="1"/>
  <c r="O452" i="2"/>
  <c r="P452" i="2" s="1"/>
  <c r="O451" i="2"/>
  <c r="P451" i="2" s="1"/>
  <c r="O449" i="2"/>
  <c r="P449" i="2" s="1"/>
  <c r="O448" i="2"/>
  <c r="P448" i="2" s="1"/>
  <c r="O447" i="2"/>
  <c r="P447" i="2" s="1"/>
  <c r="O446" i="2"/>
  <c r="P446" i="2" s="1"/>
  <c r="O445" i="2"/>
  <c r="P445" i="2" s="1"/>
  <c r="O443" i="2"/>
  <c r="P443" i="2" s="1"/>
  <c r="O442" i="2"/>
  <c r="P442" i="2" s="1"/>
  <c r="O441" i="2"/>
  <c r="P441" i="2" s="1"/>
  <c r="O440" i="2"/>
  <c r="P440" i="2" s="1"/>
  <c r="O439" i="2"/>
  <c r="P439" i="2" s="1"/>
  <c r="O438" i="2"/>
  <c r="P438" i="2" s="1"/>
  <c r="O437" i="2"/>
  <c r="P437" i="2" s="1"/>
  <c r="O436" i="2"/>
  <c r="P436" i="2" s="1"/>
  <c r="O435" i="2"/>
  <c r="P435" i="2" s="1"/>
  <c r="O433" i="2"/>
  <c r="P433" i="2" s="1"/>
  <c r="O432" i="2"/>
  <c r="P432" i="2" s="1"/>
  <c r="O431" i="2"/>
  <c r="P431" i="2" s="1"/>
  <c r="O430" i="2"/>
  <c r="P430" i="2" s="1"/>
  <c r="O429" i="2"/>
  <c r="P429" i="2" s="1"/>
  <c r="O424" i="2"/>
  <c r="P424" i="2" s="1"/>
  <c r="O422" i="2"/>
  <c r="P422" i="2" s="1"/>
  <c r="O421" i="2"/>
  <c r="P421" i="2" s="1"/>
  <c r="O420" i="2"/>
  <c r="P420" i="2" s="1"/>
  <c r="O418" i="2"/>
  <c r="P418" i="2" s="1"/>
  <c r="O417" i="2"/>
  <c r="P417" i="2" s="1"/>
  <c r="O416" i="2"/>
  <c r="P416" i="2" s="1"/>
  <c r="O415" i="2"/>
  <c r="P415" i="2" s="1"/>
  <c r="O413" i="2"/>
  <c r="P413" i="2" s="1"/>
  <c r="O412" i="2"/>
  <c r="P412" i="2" s="1"/>
  <c r="O411" i="2"/>
  <c r="P411" i="2" s="1"/>
  <c r="O410" i="2"/>
  <c r="P410" i="2" s="1"/>
  <c r="O408" i="2"/>
  <c r="P408" i="2" s="1"/>
  <c r="O407" i="2"/>
  <c r="P407" i="2" s="1"/>
  <c r="O406" i="2"/>
  <c r="P406" i="2" s="1"/>
  <c r="O405" i="2"/>
  <c r="P405" i="2" s="1"/>
  <c r="O403" i="2"/>
  <c r="P403" i="2" s="1"/>
  <c r="O402" i="2"/>
  <c r="P402" i="2" s="1"/>
  <c r="O401" i="2"/>
  <c r="P401" i="2" s="1"/>
  <c r="O400" i="2"/>
  <c r="P400" i="2" s="1"/>
  <c r="O399" i="2"/>
  <c r="P399" i="2" s="1"/>
  <c r="O398" i="2"/>
  <c r="P398" i="2" s="1"/>
  <c r="O396" i="2"/>
  <c r="P396" i="2" s="1"/>
  <c r="O395" i="2"/>
  <c r="P395" i="2" s="1"/>
  <c r="O394" i="2"/>
  <c r="P394" i="2" s="1"/>
  <c r="O393" i="2"/>
  <c r="P393" i="2" s="1"/>
  <c r="O392" i="2"/>
  <c r="P392" i="2" s="1"/>
  <c r="O391" i="2"/>
  <c r="P391" i="2" s="1"/>
  <c r="O389" i="2"/>
  <c r="P389" i="2" s="1"/>
  <c r="O388" i="2"/>
  <c r="P388" i="2" s="1"/>
  <c r="O387" i="2"/>
  <c r="P387" i="2" s="1"/>
  <c r="O386" i="2"/>
  <c r="P386" i="2" s="1"/>
  <c r="O385" i="2"/>
  <c r="P385" i="2" s="1"/>
  <c r="O384" i="2"/>
  <c r="P384" i="2" s="1"/>
  <c r="O382" i="2"/>
  <c r="P382" i="2" s="1"/>
  <c r="O381" i="2"/>
  <c r="P381" i="2" s="1"/>
  <c r="O380" i="2"/>
  <c r="P380" i="2" s="1"/>
  <c r="O379" i="2"/>
  <c r="P379" i="2" s="1"/>
  <c r="O377" i="2"/>
  <c r="P377" i="2" s="1"/>
  <c r="O376" i="2"/>
  <c r="P376" i="2" s="1"/>
  <c r="O375" i="2"/>
  <c r="P375" i="2" s="1"/>
  <c r="O374" i="2"/>
  <c r="P374" i="2" s="1"/>
  <c r="O372" i="2"/>
  <c r="P372" i="2" s="1"/>
  <c r="O371" i="2"/>
  <c r="P371" i="2" s="1"/>
  <c r="O370" i="2"/>
  <c r="P370" i="2" s="1"/>
  <c r="O369" i="2"/>
  <c r="P369" i="2" s="1"/>
  <c r="O364" i="2"/>
  <c r="P364" i="2" s="1"/>
  <c r="O362" i="2"/>
  <c r="P362" i="2" s="1"/>
  <c r="O361" i="2"/>
  <c r="P361" i="2" s="1"/>
  <c r="O360" i="2"/>
  <c r="P360" i="2" s="1"/>
  <c r="O359" i="2"/>
  <c r="P359" i="2" s="1"/>
  <c r="O358" i="2"/>
  <c r="P358" i="2" s="1"/>
  <c r="O356" i="2"/>
  <c r="P356" i="2" s="1"/>
  <c r="O355" i="2"/>
  <c r="P355" i="2" s="1"/>
  <c r="O354" i="2"/>
  <c r="P354" i="2" s="1"/>
  <c r="O353" i="2"/>
  <c r="P353" i="2" s="1"/>
  <c r="O352" i="2"/>
  <c r="P352" i="2" s="1"/>
  <c r="O351" i="2"/>
  <c r="P351" i="2" s="1"/>
  <c r="O350" i="2"/>
  <c r="P350" i="2" s="1"/>
  <c r="O349" i="2"/>
  <c r="P349" i="2" s="1"/>
  <c r="O348" i="2"/>
  <c r="P348" i="2" s="1"/>
  <c r="O346" i="2"/>
  <c r="P346" i="2" s="1"/>
  <c r="O345" i="2"/>
  <c r="P345" i="2" s="1"/>
  <c r="O344" i="2"/>
  <c r="P344" i="2" s="1"/>
  <c r="O332" i="2"/>
  <c r="P332" i="2" s="1"/>
  <c r="O330" i="2"/>
  <c r="P330" i="2" s="1"/>
  <c r="O329" i="2"/>
  <c r="P329" i="2" s="1"/>
  <c r="O328" i="2"/>
  <c r="P328" i="2" s="1"/>
  <c r="O326" i="2"/>
  <c r="P326" i="2" s="1"/>
  <c r="O325" i="2"/>
  <c r="P325" i="2" s="1"/>
  <c r="O324" i="2"/>
  <c r="P324" i="2" s="1"/>
  <c r="O323" i="2"/>
  <c r="P323" i="2" s="1"/>
  <c r="O322" i="2"/>
  <c r="P322" i="2" s="1"/>
  <c r="O320" i="2"/>
  <c r="P320" i="2" s="1"/>
  <c r="O319" i="2"/>
  <c r="P319" i="2" s="1"/>
  <c r="O318" i="2"/>
  <c r="P318" i="2" s="1"/>
  <c r="O317" i="2"/>
  <c r="P317" i="2" s="1"/>
  <c r="O316" i="2"/>
  <c r="P316" i="2" s="1"/>
  <c r="O314" i="2"/>
  <c r="P314" i="2" s="1"/>
  <c r="O313" i="2"/>
  <c r="P313" i="2" s="1"/>
  <c r="O312" i="2"/>
  <c r="P312" i="2" s="1"/>
  <c r="O311" i="2"/>
  <c r="P311" i="2" s="1"/>
  <c r="O310" i="2"/>
  <c r="P310" i="2" s="1"/>
  <c r="O308" i="2"/>
  <c r="P308" i="2" s="1"/>
  <c r="O307" i="2"/>
  <c r="P307" i="2" s="1"/>
  <c r="O306" i="2"/>
  <c r="P306" i="2" s="1"/>
  <c r="O305" i="2"/>
  <c r="P305" i="2" s="1"/>
  <c r="O304" i="2"/>
  <c r="P304" i="2" s="1"/>
  <c r="O302" i="2"/>
  <c r="P302" i="2" s="1"/>
  <c r="O301" i="2"/>
  <c r="P301" i="2" s="1"/>
  <c r="O300" i="2"/>
  <c r="P300" i="2" s="1"/>
  <c r="O299" i="2"/>
  <c r="P299" i="2" s="1"/>
  <c r="O298" i="2"/>
  <c r="P298" i="2" s="1"/>
  <c r="O296" i="2"/>
  <c r="P296" i="2" s="1"/>
  <c r="O295" i="2"/>
  <c r="P295" i="2" s="1"/>
  <c r="O294" i="2"/>
  <c r="P294" i="2" s="1"/>
  <c r="O293" i="2"/>
  <c r="P293" i="2" s="1"/>
  <c r="O292" i="2"/>
  <c r="P292" i="2" s="1"/>
  <c r="O290" i="2"/>
  <c r="P290" i="2" s="1"/>
  <c r="O289" i="2"/>
  <c r="P289" i="2" s="1"/>
  <c r="O288" i="2"/>
  <c r="P288" i="2" s="1"/>
  <c r="O287" i="2"/>
  <c r="P287" i="2" s="1"/>
  <c r="O286" i="2"/>
  <c r="P286" i="2" s="1"/>
  <c r="O284" i="2"/>
  <c r="P284" i="2" s="1"/>
  <c r="O283" i="2"/>
  <c r="P283" i="2" s="1"/>
  <c r="O282" i="2"/>
  <c r="P282" i="2" s="1"/>
  <c r="O281" i="2"/>
  <c r="P281" i="2" s="1"/>
  <c r="O280" i="2"/>
  <c r="P280" i="2" s="1"/>
  <c r="O278" i="2"/>
  <c r="P278" i="2" s="1"/>
  <c r="O277" i="2"/>
  <c r="P277" i="2" s="1"/>
  <c r="O276" i="2"/>
  <c r="P276" i="2" s="1"/>
  <c r="O275" i="2"/>
  <c r="P275" i="2" s="1"/>
  <c r="O274" i="2"/>
  <c r="P274" i="2" s="1"/>
  <c r="O272" i="2"/>
  <c r="P272" i="2" s="1"/>
  <c r="O271" i="2"/>
  <c r="P271" i="2" s="1"/>
  <c r="O270" i="2"/>
  <c r="P270" i="2" s="1"/>
  <c r="O269" i="2"/>
  <c r="P269" i="2" s="1"/>
  <c r="O268" i="2"/>
  <c r="P268" i="2" s="1"/>
  <c r="O266" i="2"/>
  <c r="P266" i="2" s="1"/>
  <c r="O265" i="2"/>
  <c r="P265" i="2" s="1"/>
  <c r="O264" i="2"/>
  <c r="P264" i="2" s="1"/>
  <c r="O263" i="2"/>
  <c r="P263" i="2" s="1"/>
  <c r="O262" i="2"/>
  <c r="P262" i="2" s="1"/>
  <c r="O260" i="2"/>
  <c r="P260" i="2" s="1"/>
  <c r="O259" i="2"/>
  <c r="P259" i="2" s="1"/>
  <c r="O258" i="2"/>
  <c r="P258" i="2" s="1"/>
  <c r="O257" i="2"/>
  <c r="P257" i="2" s="1"/>
  <c r="O256" i="2"/>
  <c r="P256" i="2" s="1"/>
  <c r="O254" i="2"/>
  <c r="P254" i="2" s="1"/>
  <c r="O253" i="2"/>
  <c r="P253" i="2" s="1"/>
  <c r="O252" i="2"/>
  <c r="P252" i="2" s="1"/>
  <c r="O251" i="2"/>
  <c r="P251" i="2" s="1"/>
  <c r="O250" i="2"/>
  <c r="P250" i="2" s="1"/>
  <c r="O248" i="2"/>
  <c r="P248" i="2" s="1"/>
  <c r="O247" i="2"/>
  <c r="P247" i="2" s="1"/>
  <c r="O246" i="2"/>
  <c r="P246" i="2" s="1"/>
  <c r="O245" i="2"/>
  <c r="P245" i="2" s="1"/>
  <c r="O244" i="2"/>
  <c r="P244" i="2" s="1"/>
  <c r="O242" i="2"/>
  <c r="P242" i="2" s="1"/>
  <c r="O241" i="2"/>
  <c r="P241" i="2" s="1"/>
  <c r="O240" i="2"/>
  <c r="P240" i="2" s="1"/>
  <c r="O239" i="2"/>
  <c r="P239" i="2" s="1"/>
  <c r="O238" i="2"/>
  <c r="P238" i="2" s="1"/>
  <c r="O236" i="2"/>
  <c r="P236" i="2" s="1"/>
  <c r="O235" i="2"/>
  <c r="P235" i="2" s="1"/>
  <c r="O234" i="2"/>
  <c r="P234" i="2" s="1"/>
  <c r="O233" i="2"/>
  <c r="P233" i="2" s="1"/>
  <c r="O232" i="2"/>
  <c r="P232" i="2" s="1"/>
  <c r="N1315" i="2"/>
  <c r="M1315" i="2"/>
  <c r="N1219" i="2"/>
  <c r="M1219" i="2"/>
  <c r="N1216" i="2"/>
  <c r="M1216" i="2"/>
  <c r="N1208" i="2"/>
  <c r="M1208" i="2"/>
  <c r="N1203" i="2"/>
  <c r="M1203" i="2"/>
  <c r="N1198" i="2"/>
  <c r="M1198" i="2"/>
  <c r="N1172" i="2"/>
  <c r="M1172" i="2"/>
  <c r="N1170" i="2"/>
  <c r="M1170" i="2"/>
  <c r="N1160" i="2"/>
  <c r="M1160" i="2"/>
  <c r="N1158" i="2"/>
  <c r="M1158" i="2"/>
  <c r="N1142" i="2"/>
  <c r="M1142" i="2"/>
  <c r="N1140" i="2"/>
  <c r="M1140" i="2"/>
  <c r="N1101" i="2"/>
  <c r="M1101" i="2"/>
  <c r="M1098" i="2"/>
  <c r="N1095" i="2"/>
  <c r="M1095" i="2"/>
  <c r="N1091" i="2"/>
  <c r="M1091" i="2"/>
  <c r="N1082" i="2"/>
  <c r="M1082" i="2"/>
  <c r="N1072" i="2"/>
  <c r="M1072" i="2"/>
  <c r="N1068" i="2"/>
  <c r="M1068" i="2"/>
  <c r="N1057" i="2"/>
  <c r="M1057" i="2"/>
  <c r="Q1184" i="2" l="1"/>
  <c r="P1184" i="2"/>
  <c r="Q1254" i="2"/>
  <c r="P1254" i="2"/>
  <c r="Q1286" i="2"/>
  <c r="P1286" i="2"/>
  <c r="Q1182" i="2"/>
  <c r="P1182" i="2"/>
  <c r="Q1190" i="2"/>
  <c r="P1190" i="2"/>
  <c r="Q1202" i="2"/>
  <c r="P1202" i="2"/>
  <c r="Q1212" i="2"/>
  <c r="P1212" i="2"/>
  <c r="Q1244" i="2"/>
  <c r="P1244" i="2"/>
  <c r="Q1252" i="2"/>
  <c r="P1252" i="2"/>
  <c r="Q1268" i="2"/>
  <c r="P1268" i="2"/>
  <c r="Q1284" i="2"/>
  <c r="P1284" i="2"/>
  <c r="Q1292" i="2"/>
  <c r="P1292" i="2"/>
  <c r="Q1308" i="2"/>
  <c r="P1308" i="2"/>
  <c r="Q1238" i="2"/>
  <c r="P1238" i="2"/>
  <c r="Q1262" i="2"/>
  <c r="P1262" i="2"/>
  <c r="Q1270" i="2"/>
  <c r="P1270" i="2"/>
  <c r="Q1278" i="2"/>
  <c r="P1278" i="2"/>
  <c r="Q1253" i="2"/>
  <c r="P1253" i="2"/>
  <c r="Q1261" i="2"/>
  <c r="P1261" i="2"/>
  <c r="Q1269" i="2"/>
  <c r="P1269" i="2"/>
  <c r="Q1277" i="2"/>
  <c r="P1277" i="2"/>
  <c r="Q1301" i="2"/>
  <c r="P1301" i="2"/>
  <c r="Q1309" i="2"/>
  <c r="P1309" i="2"/>
  <c r="Q1302" i="2"/>
  <c r="P1302" i="2"/>
  <c r="Q1185" i="2"/>
  <c r="P1185" i="2"/>
  <c r="Q1193" i="2"/>
  <c r="P1193" i="2"/>
  <c r="Q1206" i="2"/>
  <c r="P1206" i="2"/>
  <c r="Q1220" i="2"/>
  <c r="Q1219" i="2" s="1"/>
  <c r="P1220" i="2"/>
  <c r="Q1231" i="2"/>
  <c r="P1231" i="2"/>
  <c r="Q1239" i="2"/>
  <c r="P1239" i="2"/>
  <c r="Q1247" i="2"/>
  <c r="P1247" i="2"/>
  <c r="Q1255" i="2"/>
  <c r="P1255" i="2"/>
  <c r="Q1263" i="2"/>
  <c r="P1263" i="2"/>
  <c r="Q1271" i="2"/>
  <c r="P1271" i="2"/>
  <c r="Q1279" i="2"/>
  <c r="P1279" i="2"/>
  <c r="Q1287" i="2"/>
  <c r="P1287" i="2"/>
  <c r="Q1295" i="2"/>
  <c r="P1295" i="2"/>
  <c r="Q1303" i="2"/>
  <c r="P1303" i="2"/>
  <c r="Q1311" i="2"/>
  <c r="P1311" i="2"/>
  <c r="Q1186" i="2"/>
  <c r="P1186" i="2"/>
  <c r="Q1194" i="2"/>
  <c r="P1194" i="2"/>
  <c r="Q1207" i="2"/>
  <c r="P1207" i="2"/>
  <c r="Q1224" i="2"/>
  <c r="P1224" i="2"/>
  <c r="Q1232" i="2"/>
  <c r="P1232" i="2"/>
  <c r="Q1240" i="2"/>
  <c r="P1240" i="2"/>
  <c r="Q1248" i="2"/>
  <c r="P1248" i="2"/>
  <c r="Q1256" i="2"/>
  <c r="P1256" i="2"/>
  <c r="Q1264" i="2"/>
  <c r="P1264" i="2"/>
  <c r="Q1272" i="2"/>
  <c r="P1272" i="2"/>
  <c r="Q1280" i="2"/>
  <c r="P1280" i="2"/>
  <c r="Q1288" i="2"/>
  <c r="P1288" i="2"/>
  <c r="Q1296" i="2"/>
  <c r="P1296" i="2"/>
  <c r="Q1304" i="2"/>
  <c r="P1304" i="2"/>
  <c r="Q1312" i="2"/>
  <c r="P1312" i="2"/>
  <c r="Q1246" i="2"/>
  <c r="P1246" i="2"/>
  <c r="Q1209" i="2"/>
  <c r="P1209" i="2"/>
  <c r="Q1241" i="2"/>
  <c r="P1241" i="2"/>
  <c r="Q1289" i="2"/>
  <c r="P1289" i="2"/>
  <c r="Q1297" i="2"/>
  <c r="P1297" i="2"/>
  <c r="Q1305" i="2"/>
  <c r="P1305" i="2"/>
  <c r="Q1313" i="2"/>
  <c r="P1313" i="2"/>
  <c r="Q1192" i="2"/>
  <c r="P1192" i="2"/>
  <c r="Q1294" i="2"/>
  <c r="P1294" i="2"/>
  <c r="O828" i="2"/>
  <c r="P828" i="2" s="1"/>
  <c r="P829" i="2"/>
  <c r="Q1218" i="2"/>
  <c r="P1218" i="2"/>
  <c r="Q1310" i="2"/>
  <c r="P1310" i="2"/>
  <c r="O848" i="2"/>
  <c r="P848" i="2" s="1"/>
  <c r="O825" i="2"/>
  <c r="P825" i="2" s="1"/>
  <c r="O810" i="2"/>
  <c r="P810" i="2" s="1"/>
  <c r="O830" i="2"/>
  <c r="P830" i="2" s="1"/>
  <c r="O815" i="2"/>
  <c r="P815" i="2" s="1"/>
  <c r="O834" i="2"/>
  <c r="P834" i="2" s="1"/>
  <c r="O231" i="2"/>
  <c r="N1098" i="2"/>
  <c r="O1111" i="2"/>
  <c r="P1111" i="2" s="1"/>
  <c r="N27" i="3"/>
  <c r="Q1187" i="2"/>
  <c r="Q1125" i="2"/>
  <c r="Q1133" i="2"/>
  <c r="Q1147" i="2"/>
  <c r="Q1155" i="2"/>
  <c r="Q1117" i="2"/>
  <c r="Q1166" i="2"/>
  <c r="Q1300" i="2"/>
  <c r="Q1177" i="2"/>
  <c r="Q1228" i="2"/>
  <c r="I1315" i="2"/>
  <c r="Q1236" i="2"/>
  <c r="Q1230" i="2"/>
  <c r="Q1237" i="2"/>
  <c r="Q1245" i="2"/>
  <c r="Q1199" i="2"/>
  <c r="Q239" i="2"/>
  <c r="Q248" i="2"/>
  <c r="Q258" i="2"/>
  <c r="Q268" i="2"/>
  <c r="Q277" i="2"/>
  <c r="Q287" i="2"/>
  <c r="Q296" i="2"/>
  <c r="Q306" i="2"/>
  <c r="Q316" i="2"/>
  <c r="Q325" i="2"/>
  <c r="Q350" i="2"/>
  <c r="Q359" i="2"/>
  <c r="Q372" i="2"/>
  <c r="Q382" i="2"/>
  <c r="Q392" i="2"/>
  <c r="Q401" i="2"/>
  <c r="Q411" i="2"/>
  <c r="Q421" i="2"/>
  <c r="Q435" i="2"/>
  <c r="Q443" i="2"/>
  <c r="Q453" i="2"/>
  <c r="Q468" i="2"/>
  <c r="Q479" i="2"/>
  <c r="Q491" i="2"/>
  <c r="Q502" i="2"/>
  <c r="Q535" i="2"/>
  <c r="Q812" i="2"/>
  <c r="Q821" i="2"/>
  <c r="Q915" i="2"/>
  <c r="Q925" i="2"/>
  <c r="Q938" i="2"/>
  <c r="Q949" i="2"/>
  <c r="Q958" i="2"/>
  <c r="Q971" i="2"/>
  <c r="Q980" i="2"/>
  <c r="Q992" i="2"/>
  <c r="Q1000" i="2"/>
  <c r="Q1008" i="2"/>
  <c r="Q1016" i="2"/>
  <c r="Q1025" i="2"/>
  <c r="Q1033" i="2"/>
  <c r="Q1042" i="2"/>
  <c r="Q1050" i="2"/>
  <c r="Q1063" i="2"/>
  <c r="Q1073" i="2"/>
  <c r="Q1090" i="2"/>
  <c r="Q1102" i="2"/>
  <c r="Q1110" i="2"/>
  <c r="Q1119" i="2"/>
  <c r="Q1127" i="2"/>
  <c r="Q1135" i="2"/>
  <c r="Q1149" i="2"/>
  <c r="Q1159" i="2"/>
  <c r="Q1158" i="2" s="1"/>
  <c r="Q1168" i="2"/>
  <c r="Q1179" i="2"/>
  <c r="Q499" i="2"/>
  <c r="Q520" i="2"/>
  <c r="Q531" i="2"/>
  <c r="Q543" i="2"/>
  <c r="Q553" i="2"/>
  <c r="Q563" i="2"/>
  <c r="Q573" i="2"/>
  <c r="Q583" i="2"/>
  <c r="Q593" i="2"/>
  <c r="Q603" i="2"/>
  <c r="Q701" i="2"/>
  <c r="Q709" i="2"/>
  <c r="Q717" i="2"/>
  <c r="Q726" i="2"/>
  <c r="Q735" i="2"/>
  <c r="Q744" i="2"/>
  <c r="Q754" i="2"/>
  <c r="Q762" i="2"/>
  <c r="Q770" i="2"/>
  <c r="Q778" i="2"/>
  <c r="Q787" i="2"/>
  <c r="Q796" i="2"/>
  <c r="Q805" i="2"/>
  <c r="Q827" i="2"/>
  <c r="Q838" i="2"/>
  <c r="Q859" i="2"/>
  <c r="Q867" i="2"/>
  <c r="Q875" i="2"/>
  <c r="Q887" i="2"/>
  <c r="Q895" i="2"/>
  <c r="Q903" i="2"/>
  <c r="Q911" i="2"/>
  <c r="Q922" i="2"/>
  <c r="Q935" i="2"/>
  <c r="Q946" i="2"/>
  <c r="Q954" i="2"/>
  <c r="Q967" i="2"/>
  <c r="Q976" i="2"/>
  <c r="Q989" i="2"/>
  <c r="Q997" i="2"/>
  <c r="Q1005" i="2"/>
  <c r="Q1013" i="2"/>
  <c r="Q1022" i="2"/>
  <c r="Q1030" i="2"/>
  <c r="Q1039" i="2"/>
  <c r="Q1047" i="2"/>
  <c r="Q1060" i="2"/>
  <c r="Q1069" i="2"/>
  <c r="Q1078" i="2"/>
  <c r="Q1087" i="2"/>
  <c r="Q1097" i="2"/>
  <c r="Q1107" i="2"/>
  <c r="Q1116" i="2"/>
  <c r="Q1124" i="2"/>
  <c r="Q1132" i="2"/>
  <c r="Q1146" i="2"/>
  <c r="Q1154" i="2"/>
  <c r="Q1165" i="2"/>
  <c r="O1158" i="2"/>
  <c r="P1158" i="2" s="1"/>
  <c r="Q1176" i="2"/>
  <c r="Q238" i="2"/>
  <c r="Q247" i="2"/>
  <c r="Q236" i="2"/>
  <c r="Q246" i="2"/>
  <c r="Q256" i="2"/>
  <c r="Q265" i="2"/>
  <c r="Q275" i="2"/>
  <c r="Q284" i="2"/>
  <c r="Q294" i="2"/>
  <c r="Q304" i="2"/>
  <c r="Q313" i="2"/>
  <c r="Q323" i="2"/>
  <c r="Q348" i="2"/>
  <c r="Q356" i="2"/>
  <c r="Q380" i="2"/>
  <c r="Q389" i="2"/>
  <c r="Q399" i="2"/>
  <c r="Q408" i="2"/>
  <c r="Q418" i="2"/>
  <c r="Q432" i="2"/>
  <c r="Q441" i="2"/>
  <c r="Q451" i="2"/>
  <c r="Q466" i="2"/>
  <c r="Q477" i="2"/>
  <c r="Q489" i="2"/>
  <c r="Q500" i="2"/>
  <c r="Q912" i="2"/>
  <c r="Q923" i="2"/>
  <c r="Q936" i="2"/>
  <c r="Q947" i="2"/>
  <c r="Q956" i="2"/>
  <c r="Q968" i="2"/>
  <c r="Q977" i="2"/>
  <c r="Q990" i="2"/>
  <c r="Q998" i="2"/>
  <c r="Q1006" i="2"/>
  <c r="Q1014" i="2"/>
  <c r="Q1023" i="2"/>
  <c r="Q1031" i="2"/>
  <c r="Q1040" i="2"/>
  <c r="Q1048" i="2"/>
  <c r="Q1061" i="2"/>
  <c r="Q1070" i="2"/>
  <c r="Q1079" i="2"/>
  <c r="Q1088" i="2"/>
  <c r="Q1099" i="2"/>
  <c r="Q1108" i="2"/>
  <c r="Q257" i="2"/>
  <c r="Q266" i="2"/>
  <c r="Q276" i="2"/>
  <c r="Q286" i="2"/>
  <c r="Q295" i="2"/>
  <c r="Q305" i="2"/>
  <c r="Q314" i="2"/>
  <c r="Q324" i="2"/>
  <c r="Q511" i="2"/>
  <c r="Q522" i="2"/>
  <c r="Q534" i="2"/>
  <c r="Q545" i="2"/>
  <c r="Q556" i="2"/>
  <c r="Q566" i="2"/>
  <c r="Q576" i="2"/>
  <c r="Q711" i="2"/>
  <c r="Q719" i="2"/>
  <c r="Q728" i="2"/>
  <c r="Q737" i="2"/>
  <c r="Q746" i="2"/>
  <c r="Q756" i="2"/>
  <c r="Q764" i="2"/>
  <c r="Q772" i="2"/>
  <c r="Q781" i="2"/>
  <c r="Q789" i="2"/>
  <c r="Q798" i="2"/>
  <c r="Q811" i="2"/>
  <c r="Q820" i="2"/>
  <c r="Q831" i="2"/>
  <c r="Q841" i="2"/>
  <c r="Q850" i="2"/>
  <c r="Q861" i="2"/>
  <c r="Q881" i="2"/>
  <c r="Q889" i="2"/>
  <c r="Q897" i="2"/>
  <c r="Q905" i="2"/>
  <c r="Q913" i="2"/>
  <c r="Q924" i="2"/>
  <c r="Q937" i="2"/>
  <c r="Q948" i="2"/>
  <c r="Q957" i="2"/>
  <c r="Q969" i="2"/>
  <c r="Q979" i="2"/>
  <c r="Q991" i="2"/>
  <c r="Q999" i="2"/>
  <c r="Q1007" i="2"/>
  <c r="Q1015" i="2"/>
  <c r="Q1024" i="2"/>
  <c r="Q1032" i="2"/>
  <c r="Q1041" i="2"/>
  <c r="Q1049" i="2"/>
  <c r="Q1062" i="2"/>
  <c r="Q1071" i="2"/>
  <c r="Q1080" i="2"/>
  <c r="Q1089" i="2"/>
  <c r="Q1100" i="2"/>
  <c r="Q1109" i="2"/>
  <c r="Q1118" i="2"/>
  <c r="Q1126" i="2"/>
  <c r="Q1134" i="2"/>
  <c r="Q1148" i="2"/>
  <c r="Q1156" i="2"/>
  <c r="Q1167" i="2"/>
  <c r="Q1178" i="2"/>
  <c r="Q610" i="2"/>
  <c r="Q642" i="2"/>
  <c r="Q402" i="2"/>
  <c r="Q628" i="2"/>
  <c r="Q644" i="2"/>
  <c r="Q660" i="2"/>
  <c r="Q677" i="2"/>
  <c r="Q675" i="2"/>
  <c r="Q233" i="2"/>
  <c r="Q242" i="2"/>
  <c r="Q252" i="2"/>
  <c r="Q262" i="2"/>
  <c r="Q271" i="2"/>
  <c r="Q281" i="2"/>
  <c r="Q290" i="2"/>
  <c r="Q300" i="2"/>
  <c r="Q310" i="2"/>
  <c r="Q319" i="2"/>
  <c r="Q329" i="2"/>
  <c r="Q344" i="2"/>
  <c r="Q353" i="2"/>
  <c r="Q362" i="2"/>
  <c r="Q376" i="2"/>
  <c r="Q386" i="2"/>
  <c r="Q395" i="2"/>
  <c r="Q405" i="2"/>
  <c r="Q415" i="2"/>
  <c r="Q429" i="2"/>
  <c r="Q438" i="2"/>
  <c r="Q447" i="2"/>
  <c r="Q462" i="2"/>
  <c r="Q540" i="2"/>
  <c r="Q484" i="2"/>
  <c r="Q495" i="2"/>
  <c r="Q506" i="2"/>
  <c r="Q529" i="2"/>
  <c r="Q551" i="2"/>
  <c r="Q561" i="2"/>
  <c r="Q591" i="2"/>
  <c r="Q707" i="2"/>
  <c r="Q715" i="2"/>
  <c r="Q742" i="2"/>
  <c r="Q768" i="2"/>
  <c r="Q794" i="2"/>
  <c r="Q836" i="2"/>
  <c r="Q865" i="2"/>
  <c r="Q885" i="2"/>
  <c r="Q909" i="2"/>
  <c r="Q919" i="2"/>
  <c r="Q918" i="2" s="1"/>
  <c r="Q929" i="2"/>
  <c r="Q952" i="2"/>
  <c r="Q974" i="2"/>
  <c r="Q983" i="2"/>
  <c r="Q995" i="2"/>
  <c r="Q1003" i="2"/>
  <c r="Q1011" i="2"/>
  <c r="Q1028" i="2"/>
  <c r="Q1037" i="2"/>
  <c r="Q1045" i="2"/>
  <c r="Q1058" i="2"/>
  <c r="Q1066" i="2"/>
  <c r="Q1076" i="2"/>
  <c r="Q1085" i="2"/>
  <c r="Q1094" i="2"/>
  <c r="Q1105" i="2"/>
  <c r="Q1114" i="2"/>
  <c r="Q1122" i="2"/>
  <c r="Q1130" i="2"/>
  <c r="Q1144" i="2"/>
  <c r="Q1152" i="2"/>
  <c r="Q473" i="2"/>
  <c r="Q517" i="2"/>
  <c r="Q751" i="2"/>
  <c r="Q943" i="2"/>
  <c r="Q942" i="2" s="1"/>
  <c r="Q234" i="2"/>
  <c r="Q253" i="2"/>
  <c r="Q272" i="2"/>
  <c r="Q301" i="2"/>
  <c r="Q320" i="2"/>
  <c r="Q345" i="2"/>
  <c r="Q364" i="2"/>
  <c r="Q387" i="2"/>
  <c r="Q406" i="2"/>
  <c r="Q439" i="2"/>
  <c r="Q463" i="2"/>
  <c r="Q485" i="2"/>
  <c r="Q530" i="2"/>
  <c r="Q552" i="2"/>
  <c r="Q572" i="2"/>
  <c r="Q602" i="2"/>
  <c r="Q708" i="2"/>
  <c r="Q716" i="2"/>
  <c r="Q752" i="2"/>
  <c r="Q769" i="2"/>
  <c r="Q795" i="2"/>
  <c r="Q817" i="2"/>
  <c r="Q837" i="2"/>
  <c r="Q858" i="2"/>
  <c r="Q886" i="2"/>
  <c r="Q1131" i="2"/>
  <c r="Q1164" i="2"/>
  <c r="Q733" i="2"/>
  <c r="Q785" i="2"/>
  <c r="Q802" i="2"/>
  <c r="Q845" i="2"/>
  <c r="Q244" i="2"/>
  <c r="Q263" i="2"/>
  <c r="Q282" i="2"/>
  <c r="Q292" i="2"/>
  <c r="Q311" i="2"/>
  <c r="Q330" i="2"/>
  <c r="Q354" i="2"/>
  <c r="Q377" i="2"/>
  <c r="Q396" i="2"/>
  <c r="Q416" i="2"/>
  <c r="Q430" i="2"/>
  <c r="Q448" i="2"/>
  <c r="Q474" i="2"/>
  <c r="Q498" i="2"/>
  <c r="Q519" i="2"/>
  <c r="Q541" i="2"/>
  <c r="Q562" i="2"/>
  <c r="Q696" i="2"/>
  <c r="Q725" i="2"/>
  <c r="Q743" i="2"/>
  <c r="Q761" i="2"/>
  <c r="Q777" i="2"/>
  <c r="Q786" i="2"/>
  <c r="Q804" i="2"/>
  <c r="Q826" i="2"/>
  <c r="Q846" i="2"/>
  <c r="Q866" i="2"/>
  <c r="Q874" i="2"/>
  <c r="Q235" i="2"/>
  <c r="Q245" i="2"/>
  <c r="Q254" i="2"/>
  <c r="Q264" i="2"/>
  <c r="Q274" i="2"/>
  <c r="Q283" i="2"/>
  <c r="Q293" i="2"/>
  <c r="Q302" i="2"/>
  <c r="Q312" i="2"/>
  <c r="Q322" i="2"/>
  <c r="Q332" i="2"/>
  <c r="Q346" i="2"/>
  <c r="Q355" i="2"/>
  <c r="Q369" i="2"/>
  <c r="Q379" i="2"/>
  <c r="Q388" i="2"/>
  <c r="Q398" i="2"/>
  <c r="Q407" i="2"/>
  <c r="Q417" i="2"/>
  <c r="Q431" i="2"/>
  <c r="Q440" i="2"/>
  <c r="Q449" i="2"/>
  <c r="Q464" i="2"/>
  <c r="Q475" i="2"/>
  <c r="Q488" i="2"/>
  <c r="Q620" i="2"/>
  <c r="Q636" i="2"/>
  <c r="Q652" i="2"/>
  <c r="Q669" i="2"/>
  <c r="Q685" i="2"/>
  <c r="Q259" i="2"/>
  <c r="Q317" i="2"/>
  <c r="Q384" i="2"/>
  <c r="Q278" i="2"/>
  <c r="Q326" i="2"/>
  <c r="Q288" i="2"/>
  <c r="Q618" i="2"/>
  <c r="Q650" i="2"/>
  <c r="Q667" i="2"/>
  <c r="Q683" i="2"/>
  <c r="Q240" i="2"/>
  <c r="Q298" i="2"/>
  <c r="Q360" i="2"/>
  <c r="Q250" i="2"/>
  <c r="Q307" i="2"/>
  <c r="Q374" i="2"/>
  <c r="Q412" i="2"/>
  <c r="Q422" i="2"/>
  <c r="Q436" i="2"/>
  <c r="Q445" i="2"/>
  <c r="Q454" i="2"/>
  <c r="Q469" i="2"/>
  <c r="Q482" i="2"/>
  <c r="Q493" i="2"/>
  <c r="Q504" i="2"/>
  <c r="Q515" i="2"/>
  <c r="Q525" i="2"/>
  <c r="Q536" i="2"/>
  <c r="Q548" i="2"/>
  <c r="Q558" i="2"/>
  <c r="Q568" i="2"/>
  <c r="Q578" i="2"/>
  <c r="Q588" i="2"/>
  <c r="Q598" i="2"/>
  <c r="Q705" i="2"/>
  <c r="Q713" i="2"/>
  <c r="Q721" i="2"/>
  <c r="Q730" i="2"/>
  <c r="Q739" i="2"/>
  <c r="Q749" i="2"/>
  <c r="Q758" i="2"/>
  <c r="Q766" i="2"/>
  <c r="Q774" i="2"/>
  <c r="Q783" i="2"/>
  <c r="Q791" i="2"/>
  <c r="Q800" i="2"/>
  <c r="Q813" i="2"/>
  <c r="Q822" i="2"/>
  <c r="Q833" i="2"/>
  <c r="Q843" i="2"/>
  <c r="Q855" i="2"/>
  <c r="Q863" i="2"/>
  <c r="Q871" i="2"/>
  <c r="Q883" i="2"/>
  <c r="Q891" i="2"/>
  <c r="Q899" i="2"/>
  <c r="Q907" i="2"/>
  <c r="Q916" i="2"/>
  <c r="Q926" i="2"/>
  <c r="Q939" i="2"/>
  <c r="Q950" i="2"/>
  <c r="Q959" i="2"/>
  <c r="Q972" i="2"/>
  <c r="Q981" i="2"/>
  <c r="Q993" i="2"/>
  <c r="Q1001" i="2"/>
  <c r="Q1009" i="2"/>
  <c r="Q1017" i="2"/>
  <c r="Q1026" i="2"/>
  <c r="Q1034" i="2"/>
  <c r="Q1043" i="2"/>
  <c r="Q1051" i="2"/>
  <c r="Q1064" i="2"/>
  <c r="Q1074" i="2"/>
  <c r="Q1083" i="2"/>
  <c r="Q1092" i="2"/>
  <c r="Q1103" i="2"/>
  <c r="Q1112" i="2"/>
  <c r="Q1120" i="2"/>
  <c r="Q1128" i="2"/>
  <c r="Q1141" i="2"/>
  <c r="Q1140" i="2" s="1"/>
  <c r="Q1150" i="2"/>
  <c r="Q1161" i="2"/>
  <c r="Q1171" i="2"/>
  <c r="Q1170" i="2" s="1"/>
  <c r="Q1180" i="2"/>
  <c r="Q1188" i="2"/>
  <c r="Q1200" i="2"/>
  <c r="Q1210" i="2"/>
  <c r="Q1226" i="2"/>
  <c r="Q1234" i="2"/>
  <c r="Q1242" i="2"/>
  <c r="Q1250" i="2"/>
  <c r="Q1258" i="2"/>
  <c r="Q1266" i="2"/>
  <c r="Q1274" i="2"/>
  <c r="Q1282" i="2"/>
  <c r="Q1290" i="2"/>
  <c r="Q1298" i="2"/>
  <c r="Q1306" i="2"/>
  <c r="Q1314" i="2"/>
  <c r="Q375" i="2"/>
  <c r="Q385" i="2"/>
  <c r="Q403" i="2"/>
  <c r="Q437" i="2"/>
  <c r="Q483" i="2"/>
  <c r="Q494" i="2"/>
  <c r="Q505" i="2"/>
  <c r="Q516" i="2"/>
  <c r="Q526" i="2"/>
  <c r="Q539" i="2"/>
  <c r="Q549" i="2"/>
  <c r="Q559" i="2"/>
  <c r="Q569" i="2"/>
  <c r="Q579" i="2"/>
  <c r="Q589" i="2"/>
  <c r="Q599" i="2"/>
  <c r="Q693" i="2"/>
  <c r="Q706" i="2"/>
  <c r="Q714" i="2"/>
  <c r="Q722" i="2"/>
  <c r="Q732" i="2"/>
  <c r="Q741" i="2"/>
  <c r="Q750" i="2"/>
  <c r="Q759" i="2"/>
  <c r="Q767" i="2"/>
  <c r="Q775" i="2"/>
  <c r="Q784" i="2"/>
  <c r="Q793" i="2"/>
  <c r="Q801" i="2"/>
  <c r="Q814" i="2"/>
  <c r="Q823" i="2"/>
  <c r="Q835" i="2"/>
  <c r="Q844" i="2"/>
  <c r="Q856" i="2"/>
  <c r="Q864" i="2"/>
  <c r="Q872" i="2"/>
  <c r="Q884" i="2"/>
  <c r="Q892" i="2"/>
  <c r="Q900" i="2"/>
  <c r="O1098" i="2"/>
  <c r="P1098" i="2" s="1"/>
  <c r="N1157" i="2"/>
  <c r="Q424" i="2"/>
  <c r="Q893" i="2"/>
  <c r="Q370" i="2"/>
  <c r="Q461" i="2"/>
  <c r="Q467" i="2"/>
  <c r="Q352" i="2"/>
  <c r="O1142" i="2"/>
  <c r="Q601" i="2"/>
  <c r="Q1067" i="2"/>
  <c r="Q824" i="2"/>
  <c r="Q241" i="2"/>
  <c r="O1219" i="2"/>
  <c r="P1219" i="2" s="1"/>
  <c r="Q269" i="2"/>
  <c r="Q857" i="2"/>
  <c r="Q1153" i="2"/>
  <c r="O1140" i="2"/>
  <c r="P1140" i="2" s="1"/>
  <c r="Q280" i="2"/>
  <c r="Q433" i="2"/>
  <c r="Q724" i="2"/>
  <c r="Q371" i="2"/>
  <c r="Q799" i="2"/>
  <c r="Q420" i="2"/>
  <c r="Q452" i="2"/>
  <c r="Q582" i="2"/>
  <c r="Q712" i="2"/>
  <c r="Q1029" i="2"/>
  <c r="O1091" i="2"/>
  <c r="O1170" i="2"/>
  <c r="P1170" i="2" s="1"/>
  <c r="O1216" i="2"/>
  <c r="Q358" i="2"/>
  <c r="Q400" i="2"/>
  <c r="Q413" i="2"/>
  <c r="Q446" i="2"/>
  <c r="Q514" i="2"/>
  <c r="Q567" i="2"/>
  <c r="Q608" i="2"/>
  <c r="Q921" i="2"/>
  <c r="Q394" i="2"/>
  <c r="Q577" i="2"/>
  <c r="Q720" i="2"/>
  <c r="Q790" i="2"/>
  <c r="Q873" i="2"/>
  <c r="Q898" i="2"/>
  <c r="Q1096" i="2"/>
  <c r="Q1225" i="2"/>
  <c r="Q1257" i="2"/>
  <c r="Q1293" i="2"/>
  <c r="Q1204" i="2"/>
  <c r="Q1276" i="2"/>
  <c r="Q361" i="2"/>
  <c r="Q410" i="2"/>
  <c r="Q571" i="2"/>
  <c r="Q738" i="2"/>
  <c r="N1139" i="2"/>
  <c r="Q251" i="2"/>
  <c r="Q328" i="2"/>
  <c r="Q501" i="2"/>
  <c r="Q557" i="2"/>
  <c r="Q596" i="2"/>
  <c r="Q704" i="2"/>
  <c r="Q765" i="2"/>
  <c r="Q996" i="2"/>
  <c r="Q1217" i="2"/>
  <c r="Q1216" i="2" s="1"/>
  <c r="Q1265" i="2"/>
  <c r="Q664" i="2"/>
  <c r="Q648" i="2"/>
  <c r="Q634" i="2"/>
  <c r="Q616" i="2"/>
  <c r="Q612" i="2"/>
  <c r="Q757" i="2"/>
  <c r="Q773" i="2"/>
  <c r="Q901" i="2"/>
  <c r="Q930" i="2"/>
  <c r="Q966" i="2"/>
  <c r="O1315" i="2"/>
  <c r="O1072" i="2"/>
  <c r="O1095" i="2"/>
  <c r="O1203" i="2"/>
  <c r="Q260" i="2"/>
  <c r="Q318" i="2"/>
  <c r="Q351" i="2"/>
  <c r="Q624" i="2"/>
  <c r="Q656" i="2"/>
  <c r="Q681" i="2"/>
  <c r="Q703" i="2"/>
  <c r="Q818" i="2"/>
  <c r="Q832" i="2"/>
  <c r="Q1021" i="2"/>
  <c r="Q1059" i="2"/>
  <c r="Q1086" i="2"/>
  <c r="Q1123" i="2"/>
  <c r="Q1175" i="2"/>
  <c r="Q1249" i="2"/>
  <c r="O1082" i="2"/>
  <c r="O1172" i="2"/>
  <c r="O1057" i="2"/>
  <c r="O1101" i="2"/>
  <c r="P1101" i="2" s="1"/>
  <c r="Q289" i="2"/>
  <c r="Q391" i="2"/>
  <c r="Q862" i="2"/>
  <c r="Q882" i="2"/>
  <c r="Q902" i="2"/>
  <c r="Q945" i="2"/>
  <c r="Q1163" i="2"/>
  <c r="Q782" i="2"/>
  <c r="Q842" i="2"/>
  <c r="Q953" i="2"/>
  <c r="Q1081" i="2"/>
  <c r="O1068" i="2"/>
  <c r="Q381" i="2"/>
  <c r="Q393" i="2"/>
  <c r="Q472" i="2"/>
  <c r="Q478" i="2"/>
  <c r="Q581" i="2"/>
  <c r="Q586" i="2"/>
  <c r="Q597" i="2"/>
  <c r="Q626" i="2"/>
  <c r="Q640" i="2"/>
  <c r="Q658" i="2"/>
  <c r="Q729" i="2"/>
  <c r="Q748" i="2"/>
  <c r="Q760" i="2"/>
  <c r="Q776" i="2"/>
  <c r="Q816" i="2"/>
  <c r="Q894" i="2"/>
  <c r="Q975" i="2"/>
  <c r="Q1038" i="2"/>
  <c r="Q1077" i="2"/>
  <c r="Q1106" i="2"/>
  <c r="Q1183" i="2"/>
  <c r="Q1205" i="2"/>
  <c r="Q1229" i="2"/>
  <c r="Q1260" i="2"/>
  <c r="Q1281" i="2"/>
  <c r="Q1285" i="2"/>
  <c r="Q299" i="2"/>
  <c r="Q734" i="2"/>
  <c r="Q1004" i="2"/>
  <c r="O1208" i="2"/>
  <c r="Q270" i="2"/>
  <c r="Q308" i="2"/>
  <c r="Q349" i="2"/>
  <c r="Q442" i="2"/>
  <c r="Q592" i="2"/>
  <c r="Q690" i="2"/>
  <c r="Q870" i="2"/>
  <c r="Q890" i="2"/>
  <c r="Q961" i="2"/>
  <c r="Q1012" i="2"/>
  <c r="Q1145" i="2"/>
  <c r="Q1273" i="2"/>
  <c r="Q490" i="2"/>
  <c r="Q524" i="2"/>
  <c r="Q547" i="2"/>
  <c r="Q673" i="2"/>
  <c r="Q869" i="2"/>
  <c r="Q1233" i="2"/>
  <c r="Q232" i="2"/>
  <c r="Q587" i="2"/>
  <c r="Q632" i="2"/>
  <c r="Q854" i="2"/>
  <c r="Q988" i="2"/>
  <c r="Q1020" i="2"/>
  <c r="Q1046" i="2"/>
  <c r="Q1115" i="2"/>
  <c r="Q1174" i="2"/>
  <c r="Q1191" i="2"/>
  <c r="Q594" i="2"/>
  <c r="Q763" i="2"/>
  <c r="Q507" i="2"/>
  <c r="Q521" i="2"/>
  <c r="Q544" i="2"/>
  <c r="Q638" i="2"/>
  <c r="Q780" i="2"/>
  <c r="Q839" i="2"/>
  <c r="Q509" i="2"/>
  <c r="Q584" i="2"/>
  <c r="Q687" i="2"/>
  <c r="Q727" i="2"/>
  <c r="Q745" i="2"/>
  <c r="Q819" i="2"/>
  <c r="Q868" i="2"/>
  <c r="Q888" i="2"/>
  <c r="Q1162" i="2"/>
  <c r="Q510" i="2"/>
  <c r="Q574" i="2"/>
  <c r="Q630" i="2"/>
  <c r="Q662" i="2"/>
  <c r="Q532" i="2"/>
  <c r="Q554" i="2"/>
  <c r="Q622" i="2"/>
  <c r="Q710" i="2"/>
  <c r="Q788" i="2"/>
  <c r="Q806" i="2"/>
  <c r="Q849" i="2"/>
  <c r="Q904" i="2"/>
  <c r="Q1227" i="2"/>
  <c r="O1160" i="2"/>
  <c r="Q614" i="2"/>
  <c r="Q654" i="2"/>
  <c r="Q679" i="2"/>
  <c r="Q755" i="2"/>
  <c r="Q771" i="2"/>
  <c r="Q1027" i="2"/>
  <c r="Q1093" i="2"/>
  <c r="Q1129" i="2"/>
  <c r="Q1275" i="2"/>
  <c r="Q604" i="2"/>
  <c r="Q736" i="2"/>
  <c r="Q829" i="2"/>
  <c r="Q828" i="2" s="1"/>
  <c r="Q876" i="2"/>
  <c r="Q671" i="2"/>
  <c r="Q1065" i="2"/>
  <c r="Q1201" i="2"/>
  <c r="O1198" i="2"/>
  <c r="N1221" i="2"/>
  <c r="Q564" i="2"/>
  <c r="Q646" i="2"/>
  <c r="Q702" i="2"/>
  <c r="Q718" i="2"/>
  <c r="Q797" i="2"/>
  <c r="Q860" i="2"/>
  <c r="Q896" i="2"/>
  <c r="Q908" i="2"/>
  <c r="Q951" i="2"/>
  <c r="Q1002" i="2"/>
  <c r="Q1267" i="2"/>
  <c r="Q1307" i="2"/>
  <c r="Q973" i="2"/>
  <c r="Q1035" i="2"/>
  <c r="Q1075" i="2"/>
  <c r="Q1104" i="2"/>
  <c r="Q1181" i="2"/>
  <c r="Q1259" i="2"/>
  <c r="Q917" i="2"/>
  <c r="Q1010" i="2"/>
  <c r="Q1143" i="2"/>
  <c r="Q1251" i="2"/>
  <c r="Q1299" i="2"/>
  <c r="Q910" i="2"/>
  <c r="Q960" i="2"/>
  <c r="Q982" i="2"/>
  <c r="Q1044" i="2"/>
  <c r="Q1113" i="2"/>
  <c r="Q1189" i="2"/>
  <c r="Q1211" i="2"/>
  <c r="Q1243" i="2"/>
  <c r="Q928" i="2"/>
  <c r="Q1018" i="2"/>
  <c r="Q1151" i="2"/>
  <c r="Q1173" i="2"/>
  <c r="Q1291" i="2"/>
  <c r="Q906" i="2"/>
  <c r="Q994" i="2"/>
  <c r="Q1052" i="2"/>
  <c r="Q1084" i="2"/>
  <c r="Q1121" i="2"/>
  <c r="Q1235" i="2"/>
  <c r="Q941" i="2"/>
  <c r="Q940" i="2" s="1"/>
  <c r="Q1283" i="2"/>
  <c r="M1221" i="2"/>
  <c r="M1139" i="2"/>
  <c r="N1169" i="2"/>
  <c r="M1213" i="2"/>
  <c r="N1213" i="2"/>
  <c r="M1169" i="2"/>
  <c r="M1157" i="2"/>
  <c r="N1056" i="2"/>
  <c r="M1056" i="2"/>
  <c r="M1136" i="2" s="1"/>
  <c r="O1036" i="2"/>
  <c r="N1036" i="2"/>
  <c r="M1036" i="2"/>
  <c r="O1019" i="2"/>
  <c r="N1019" i="2"/>
  <c r="M1019" i="2"/>
  <c r="O987" i="2"/>
  <c r="N987" i="2"/>
  <c r="M987" i="2"/>
  <c r="O978" i="2"/>
  <c r="N978" i="2"/>
  <c r="M978" i="2"/>
  <c r="O970" i="2"/>
  <c r="N970" i="2"/>
  <c r="M970" i="2"/>
  <c r="O965" i="2"/>
  <c r="N965" i="2"/>
  <c r="M965" i="2"/>
  <c r="O955" i="2"/>
  <c r="N955" i="2"/>
  <c r="M955" i="2"/>
  <c r="O944" i="2"/>
  <c r="N944" i="2"/>
  <c r="M944" i="2"/>
  <c r="O942" i="2"/>
  <c r="N942" i="2"/>
  <c r="M942" i="2"/>
  <c r="O940" i="2"/>
  <c r="N940" i="2"/>
  <c r="M940" i="2"/>
  <c r="O934" i="2"/>
  <c r="N934" i="2"/>
  <c r="M934" i="2"/>
  <c r="O927" i="2"/>
  <c r="N927" i="2"/>
  <c r="M927" i="2"/>
  <c r="O920" i="2"/>
  <c r="N920" i="2"/>
  <c r="M920" i="2"/>
  <c r="O918" i="2"/>
  <c r="N918" i="2"/>
  <c r="M918" i="2"/>
  <c r="O914" i="2"/>
  <c r="N914" i="2"/>
  <c r="M914" i="2"/>
  <c r="O880" i="2"/>
  <c r="N880" i="2"/>
  <c r="M880" i="2"/>
  <c r="O877" i="2"/>
  <c r="N877" i="2"/>
  <c r="M877" i="2"/>
  <c r="O803" i="2"/>
  <c r="N803" i="2"/>
  <c r="M803" i="2"/>
  <c r="M792" i="2"/>
  <c r="N792" i="2"/>
  <c r="O792" i="2"/>
  <c r="M779" i="2"/>
  <c r="N779" i="2"/>
  <c r="M753" i="2"/>
  <c r="O753" i="2"/>
  <c r="N753" i="2"/>
  <c r="O747" i="2"/>
  <c r="N747" i="2"/>
  <c r="M747" i="2"/>
  <c r="N740" i="2"/>
  <c r="M740" i="2"/>
  <c r="O740" i="2"/>
  <c r="O731" i="2"/>
  <c r="M731" i="2"/>
  <c r="M723" i="2"/>
  <c r="O723" i="2"/>
  <c r="N723" i="2"/>
  <c r="M700" i="2"/>
  <c r="O700" i="2"/>
  <c r="N700" i="2"/>
  <c r="P1172" i="2" l="1"/>
  <c r="P1315" i="2"/>
  <c r="P944" i="2"/>
  <c r="P1142" i="2"/>
  <c r="Q1221" i="2"/>
  <c r="P1203" i="2"/>
  <c r="P1068" i="2"/>
  <c r="P1095" i="2"/>
  <c r="P1216" i="2"/>
  <c r="P1019" i="2"/>
  <c r="P1160" i="2"/>
  <c r="P1091" i="2"/>
  <c r="P940" i="2"/>
  <c r="P1057" i="2"/>
  <c r="P955" i="2"/>
  <c r="P978" i="2"/>
  <c r="P965" i="2"/>
  <c r="P970" i="2"/>
  <c r="P1082" i="2"/>
  <c r="P942" i="2"/>
  <c r="P1072" i="2"/>
  <c r="P934" i="2"/>
  <c r="P920" i="2"/>
  <c r="P877" i="2"/>
  <c r="P914" i="2"/>
  <c r="P1198" i="2"/>
  <c r="P918" i="2"/>
  <c r="P880" i="2"/>
  <c r="P1036" i="2"/>
  <c r="P987" i="2"/>
  <c r="P1208" i="2"/>
  <c r="P803" i="2"/>
  <c r="P927" i="2"/>
  <c r="N1136" i="2"/>
  <c r="Q231" i="2"/>
  <c r="Q848" i="2"/>
  <c r="Q825" i="2"/>
  <c r="Q1198" i="2"/>
  <c r="Q1111" i="2"/>
  <c r="O1157" i="2"/>
  <c r="Q1068" i="2"/>
  <c r="Q1208" i="2"/>
  <c r="Q803" i="2"/>
  <c r="Q1098" i="2"/>
  <c r="Q1095" i="2"/>
  <c r="Q810" i="2"/>
  <c r="Q934" i="2"/>
  <c r="Q792" i="2"/>
  <c r="Q830" i="2"/>
  <c r="Q978" i="2"/>
  <c r="Q1091" i="2"/>
  <c r="Q965" i="2"/>
  <c r="Q740" i="2"/>
  <c r="Q747" i="2"/>
  <c r="Q920" i="2"/>
  <c r="Q914" i="2"/>
  <c r="Q834" i="2"/>
  <c r="N1195" i="2"/>
  <c r="Q1082" i="2"/>
  <c r="Q1101" i="2"/>
  <c r="Q970" i="2"/>
  <c r="O1139" i="2"/>
  <c r="O1169" i="2"/>
  <c r="Q815" i="2"/>
  <c r="Q731" i="2"/>
  <c r="Q1072" i="2"/>
  <c r="Q955" i="2"/>
  <c r="Q944" i="2"/>
  <c r="O1056" i="2"/>
  <c r="O1221" i="2"/>
  <c r="Q1057" i="2"/>
  <c r="Q1019" i="2"/>
  <c r="M1195" i="2"/>
  <c r="Q1203" i="2"/>
  <c r="Q927" i="2"/>
  <c r="Q753" i="2"/>
  <c r="Q877" i="2"/>
  <c r="Q880" i="2"/>
  <c r="Q700" i="2"/>
  <c r="Q1172" i="2"/>
  <c r="Q1169" i="2" s="1"/>
  <c r="Q987" i="2"/>
  <c r="Q1036" i="2"/>
  <c r="O1213" i="2"/>
  <c r="Q1160" i="2"/>
  <c r="Q1157" i="2" s="1"/>
  <c r="N984" i="2"/>
  <c r="N1053" i="2"/>
  <c r="Q1142" i="2"/>
  <c r="Q1139" i="2" s="1"/>
  <c r="Q1315" i="2"/>
  <c r="M984" i="2"/>
  <c r="O931" i="2"/>
  <c r="N962" i="2"/>
  <c r="O962" i="2"/>
  <c r="M1053" i="2"/>
  <c r="O1053" i="2"/>
  <c r="M931" i="2"/>
  <c r="O984" i="2"/>
  <c r="N931" i="2"/>
  <c r="M962" i="2"/>
  <c r="Q723" i="2"/>
  <c r="N731" i="2"/>
  <c r="N807" i="2" s="1"/>
  <c r="O779" i="2"/>
  <c r="Q779" i="2"/>
  <c r="M807" i="2"/>
  <c r="P1213" i="2" l="1"/>
  <c r="P984" i="2"/>
  <c r="P1221" i="2"/>
  <c r="P1139" i="2"/>
  <c r="P931" i="2"/>
  <c r="P1056" i="2"/>
  <c r="P1053" i="2"/>
  <c r="P962" i="2"/>
  <c r="P1169" i="2"/>
  <c r="P1157" i="2"/>
  <c r="O807" i="2"/>
  <c r="O1136" i="2"/>
  <c r="Q1213" i="2"/>
  <c r="Q984" i="2"/>
  <c r="Q1056" i="2"/>
  <c r="Q1136" i="2" s="1"/>
  <c r="O1195" i="2"/>
  <c r="Q962" i="2"/>
  <c r="Q931" i="2"/>
  <c r="Q1195" i="2"/>
  <c r="Q1053" i="2"/>
  <c r="Q807" i="2"/>
  <c r="P792" i="2"/>
  <c r="P1195" i="2" l="1"/>
  <c r="P1136" i="2"/>
  <c r="P779" i="2"/>
  <c r="P753" i="2" l="1"/>
  <c r="P747" i="2"/>
  <c r="P740" i="2" l="1"/>
  <c r="P731" i="2" l="1"/>
  <c r="P723" i="2"/>
  <c r="P700" i="2"/>
  <c r="P807" i="2" l="1"/>
  <c r="Q694" i="2"/>
  <c r="O694" i="2"/>
  <c r="N694" i="2"/>
  <c r="M694" i="2"/>
  <c r="Q691" i="2"/>
  <c r="O691" i="2"/>
  <c r="N691" i="2"/>
  <c r="M691" i="2"/>
  <c r="Q688" i="2"/>
  <c r="O688" i="2"/>
  <c r="N688" i="2"/>
  <c r="M688" i="2"/>
  <c r="Q665" i="2"/>
  <c r="O665" i="2"/>
  <c r="N665" i="2"/>
  <c r="M665" i="2"/>
  <c r="Q606" i="2"/>
  <c r="O606" i="2"/>
  <c r="N606" i="2"/>
  <c r="M606" i="2"/>
  <c r="Q600" i="2"/>
  <c r="O600" i="2"/>
  <c r="N600" i="2"/>
  <c r="M600" i="2"/>
  <c r="Q595" i="2"/>
  <c r="O595" i="2"/>
  <c r="P595" i="2" s="1"/>
  <c r="N595" i="2"/>
  <c r="M595" i="2"/>
  <c r="Q590" i="2"/>
  <c r="O590" i="2"/>
  <c r="N590" i="2"/>
  <c r="M590" i="2"/>
  <c r="Q585" i="2"/>
  <c r="O585" i="2"/>
  <c r="N585" i="2"/>
  <c r="M585" i="2"/>
  <c r="Q580" i="2"/>
  <c r="O580" i="2"/>
  <c r="N580" i="2"/>
  <c r="M580" i="2"/>
  <c r="Q575" i="2"/>
  <c r="O575" i="2"/>
  <c r="P575" i="2" s="1"/>
  <c r="N575" i="2"/>
  <c r="M575" i="2"/>
  <c r="Q570" i="2"/>
  <c r="O570" i="2"/>
  <c r="N570" i="2"/>
  <c r="M570" i="2"/>
  <c r="Q565" i="2"/>
  <c r="O565" i="2"/>
  <c r="N565" i="2"/>
  <c r="M565" i="2"/>
  <c r="Q560" i="2"/>
  <c r="O560" i="2"/>
  <c r="N560" i="2"/>
  <c r="M560" i="2"/>
  <c r="Q555" i="2"/>
  <c r="O555" i="2"/>
  <c r="P555" i="2" s="1"/>
  <c r="N555" i="2"/>
  <c r="M555" i="2"/>
  <c r="Q550" i="2"/>
  <c r="O550" i="2"/>
  <c r="N550" i="2"/>
  <c r="M550" i="2"/>
  <c r="Q546" i="2"/>
  <c r="O546" i="2"/>
  <c r="P546" i="2" s="1"/>
  <c r="N546" i="2"/>
  <c r="M546" i="2"/>
  <c r="Q542" i="2"/>
  <c r="O542" i="2"/>
  <c r="N542" i="2"/>
  <c r="M542" i="2"/>
  <c r="Q538" i="2"/>
  <c r="O538" i="2"/>
  <c r="P538" i="2" s="1"/>
  <c r="N538" i="2"/>
  <c r="M538" i="2"/>
  <c r="Q533" i="2"/>
  <c r="O533" i="2"/>
  <c r="N533" i="2"/>
  <c r="M533" i="2"/>
  <c r="Q528" i="2"/>
  <c r="O528" i="2"/>
  <c r="P528" i="2" s="1"/>
  <c r="N528" i="2"/>
  <c r="M528" i="2"/>
  <c r="Q523" i="2"/>
  <c r="O523" i="2"/>
  <c r="N523" i="2"/>
  <c r="M523" i="2"/>
  <c r="Q518" i="2"/>
  <c r="O518" i="2"/>
  <c r="P518" i="2" s="1"/>
  <c r="N518" i="2"/>
  <c r="M518" i="2"/>
  <c r="Q513" i="2"/>
  <c r="O513" i="2"/>
  <c r="N513" i="2"/>
  <c r="M513" i="2"/>
  <c r="Q508" i="2"/>
  <c r="O508" i="2"/>
  <c r="P508" i="2" s="1"/>
  <c r="N508" i="2"/>
  <c r="M508" i="2"/>
  <c r="Q503" i="2"/>
  <c r="O503" i="2"/>
  <c r="N503" i="2"/>
  <c r="M503" i="2"/>
  <c r="Q497" i="2"/>
  <c r="O497" i="2"/>
  <c r="P497" i="2" s="1"/>
  <c r="N497" i="2"/>
  <c r="M497" i="2"/>
  <c r="Q492" i="2"/>
  <c r="O492" i="2"/>
  <c r="N492" i="2"/>
  <c r="M492" i="2"/>
  <c r="Q487" i="2"/>
  <c r="O487" i="2"/>
  <c r="P487" i="2" s="1"/>
  <c r="N487" i="2"/>
  <c r="M487" i="2"/>
  <c r="Q481" i="2"/>
  <c r="Q480" i="2" s="1"/>
  <c r="O481" i="2"/>
  <c r="N481" i="2"/>
  <c r="N480" i="2" s="1"/>
  <c r="M481" i="2"/>
  <c r="M480" i="2" s="1"/>
  <c r="Q476" i="2"/>
  <c r="O476" i="2"/>
  <c r="P476" i="2" s="1"/>
  <c r="N476" i="2"/>
  <c r="M476" i="2"/>
  <c r="Q471" i="2"/>
  <c r="O471" i="2"/>
  <c r="N471" i="2"/>
  <c r="M471" i="2"/>
  <c r="Q465" i="2"/>
  <c r="O465" i="2"/>
  <c r="P465" i="2" s="1"/>
  <c r="N465" i="2"/>
  <c r="M465" i="2"/>
  <c r="Q460" i="2"/>
  <c r="O460" i="2"/>
  <c r="N460" i="2"/>
  <c r="M460" i="2"/>
  <c r="P585" i="2" l="1"/>
  <c r="P665" i="2"/>
  <c r="P565" i="2"/>
  <c r="P460" i="2"/>
  <c r="P503" i="2"/>
  <c r="P542" i="2"/>
  <c r="P606" i="2"/>
  <c r="P691" i="2"/>
  <c r="P471" i="2"/>
  <c r="P523" i="2"/>
  <c r="P533" i="2"/>
  <c r="P550" i="2"/>
  <c r="P560" i="2"/>
  <c r="P570" i="2"/>
  <c r="P580" i="2"/>
  <c r="P590" i="2"/>
  <c r="P600" i="2"/>
  <c r="P481" i="2"/>
  <c r="P688" i="2"/>
  <c r="P694" i="2"/>
  <c r="P513" i="2"/>
  <c r="P492" i="2"/>
  <c r="O480" i="2"/>
  <c r="O605" i="2"/>
  <c r="N459" i="2"/>
  <c r="M527" i="2"/>
  <c r="N605" i="2"/>
  <c r="N527" i="2"/>
  <c r="N486" i="2"/>
  <c r="Q459" i="2"/>
  <c r="N470" i="2"/>
  <c r="O486" i="2"/>
  <c r="M496" i="2"/>
  <c r="N512" i="2"/>
  <c r="O527" i="2"/>
  <c r="O470" i="2"/>
  <c r="M605" i="2"/>
  <c r="Q605" i="2"/>
  <c r="N496" i="2"/>
  <c r="Q470" i="2"/>
  <c r="Q486" i="2"/>
  <c r="M459" i="2"/>
  <c r="O537" i="2"/>
  <c r="Q527" i="2"/>
  <c r="N537" i="2"/>
  <c r="M470" i="2"/>
  <c r="M486" i="2"/>
  <c r="Q537" i="2"/>
  <c r="O459" i="2"/>
  <c r="M537" i="2"/>
  <c r="M512" i="2"/>
  <c r="O512" i="2"/>
  <c r="Q496" i="2"/>
  <c r="O496" i="2"/>
  <c r="Q512" i="2"/>
  <c r="P537" i="2" l="1"/>
  <c r="P527" i="2"/>
  <c r="P470" i="2"/>
  <c r="P486" i="2"/>
  <c r="P496" i="2"/>
  <c r="P459" i="2"/>
  <c r="P512" i="2"/>
  <c r="P480" i="2"/>
  <c r="P605" i="2"/>
  <c r="N458" i="2"/>
  <c r="N697" i="2" s="1"/>
  <c r="M458" i="2"/>
  <c r="M697" i="2" s="1"/>
  <c r="Q458" i="2"/>
  <c r="Q697" i="2" s="1"/>
  <c r="O458" i="2"/>
  <c r="P458" i="2" l="1"/>
  <c r="O697" i="2"/>
  <c r="Q450" i="2"/>
  <c r="O450" i="2"/>
  <c r="N450" i="2"/>
  <c r="M450" i="2"/>
  <c r="Q444" i="2"/>
  <c r="O444" i="2"/>
  <c r="N444" i="2"/>
  <c r="M444" i="2"/>
  <c r="Q434" i="2"/>
  <c r="O434" i="2"/>
  <c r="N434" i="2"/>
  <c r="M434" i="2"/>
  <c r="Q428" i="2"/>
  <c r="O428" i="2"/>
  <c r="N428" i="2"/>
  <c r="M428" i="2"/>
  <c r="P697" i="2" l="1"/>
  <c r="P450" i="2"/>
  <c r="P434" i="2"/>
  <c r="P428" i="2"/>
  <c r="P444" i="2"/>
  <c r="O455" i="2"/>
  <c r="M455" i="2"/>
  <c r="N455" i="2"/>
  <c r="Q455" i="2"/>
  <c r="Q423" i="2"/>
  <c r="O423" i="2"/>
  <c r="N423" i="2"/>
  <c r="M423" i="2"/>
  <c r="Q419" i="2"/>
  <c r="O419" i="2"/>
  <c r="N419" i="2"/>
  <c r="M419" i="2"/>
  <c r="Q414" i="2"/>
  <c r="O414" i="2"/>
  <c r="N414" i="2"/>
  <c r="M414" i="2"/>
  <c r="Q409" i="2"/>
  <c r="O409" i="2"/>
  <c r="N409" i="2"/>
  <c r="M409" i="2"/>
  <c r="Q404" i="2"/>
  <c r="O404" i="2"/>
  <c r="N404" i="2"/>
  <c r="M404" i="2"/>
  <c r="Q397" i="2"/>
  <c r="O397" i="2"/>
  <c r="N397" i="2"/>
  <c r="M397" i="2"/>
  <c r="Q390" i="2"/>
  <c r="O390" i="2"/>
  <c r="N390" i="2"/>
  <c r="M390" i="2"/>
  <c r="Q383" i="2"/>
  <c r="O383" i="2"/>
  <c r="N383" i="2"/>
  <c r="M383" i="2"/>
  <c r="Q378" i="2"/>
  <c r="O378" i="2"/>
  <c r="P378" i="2" s="1"/>
  <c r="N378" i="2"/>
  <c r="M378" i="2"/>
  <c r="Q373" i="2"/>
  <c r="O373" i="2"/>
  <c r="N373" i="2"/>
  <c r="M373" i="2"/>
  <c r="Q368" i="2"/>
  <c r="O368" i="2"/>
  <c r="N368" i="2"/>
  <c r="M368" i="2"/>
  <c r="Q363" i="2"/>
  <c r="O363" i="2"/>
  <c r="N363" i="2"/>
  <c r="M363" i="2"/>
  <c r="Q357" i="2"/>
  <c r="O357" i="2"/>
  <c r="N357" i="2"/>
  <c r="M357" i="2"/>
  <c r="Q347" i="2"/>
  <c r="O347" i="2"/>
  <c r="N347" i="2"/>
  <c r="M347" i="2"/>
  <c r="Q343" i="2"/>
  <c r="O343" i="2"/>
  <c r="N343" i="2"/>
  <c r="M343" i="2"/>
  <c r="M341" i="2"/>
  <c r="Q331" i="2"/>
  <c r="O331" i="2"/>
  <c r="N331" i="2"/>
  <c r="M331" i="2"/>
  <c r="Q327" i="2"/>
  <c r="O327" i="2"/>
  <c r="N327" i="2"/>
  <c r="M327" i="2"/>
  <c r="Q321" i="2"/>
  <c r="O321" i="2"/>
  <c r="N321" i="2"/>
  <c r="M321" i="2"/>
  <c r="Q315" i="2"/>
  <c r="O315" i="2"/>
  <c r="N315" i="2"/>
  <c r="M315" i="2"/>
  <c r="Q309" i="2"/>
  <c r="O309" i="2"/>
  <c r="N309" i="2"/>
  <c r="M309" i="2"/>
  <c r="Q303" i="2"/>
  <c r="O303" i="2"/>
  <c r="N303" i="2"/>
  <c r="M303" i="2"/>
  <c r="Q297" i="2"/>
  <c r="O297" i="2"/>
  <c r="N297" i="2"/>
  <c r="M297" i="2"/>
  <c r="Q291" i="2"/>
  <c r="O291" i="2"/>
  <c r="N291" i="2"/>
  <c r="M291" i="2"/>
  <c r="Q285" i="2"/>
  <c r="O285" i="2"/>
  <c r="N285" i="2"/>
  <c r="M285" i="2"/>
  <c r="Q279" i="2"/>
  <c r="O279" i="2"/>
  <c r="N279" i="2"/>
  <c r="M279" i="2"/>
  <c r="Q273" i="2"/>
  <c r="O273" i="2"/>
  <c r="N273" i="2"/>
  <c r="M273" i="2"/>
  <c r="Q267" i="2"/>
  <c r="O267" i="2"/>
  <c r="N267" i="2"/>
  <c r="M267" i="2"/>
  <c r="Q261" i="2"/>
  <c r="O261" i="2"/>
  <c r="N261" i="2"/>
  <c r="M261" i="2"/>
  <c r="Q255" i="2"/>
  <c r="O255" i="2"/>
  <c r="N255" i="2"/>
  <c r="M255" i="2"/>
  <c r="Q249" i="2"/>
  <c r="O249" i="2"/>
  <c r="N249" i="2"/>
  <c r="M249" i="2"/>
  <c r="Q243" i="2"/>
  <c r="O243" i="2"/>
  <c r="N243" i="2"/>
  <c r="M243" i="2"/>
  <c r="Q237" i="2"/>
  <c r="O237" i="2"/>
  <c r="N237" i="2"/>
  <c r="M237" i="2"/>
  <c r="P231" i="2"/>
  <c r="P237" i="2" l="1"/>
  <c r="P383" i="2"/>
  <c r="P409" i="2"/>
  <c r="P455" i="2"/>
  <c r="P249" i="2"/>
  <c r="P261" i="2"/>
  <c r="P273" i="2"/>
  <c r="P285" i="2"/>
  <c r="P297" i="2"/>
  <c r="P309" i="2"/>
  <c r="P321" i="2"/>
  <c r="P331" i="2"/>
  <c r="P373" i="2"/>
  <c r="P397" i="2"/>
  <c r="P357" i="2"/>
  <c r="P404" i="2"/>
  <c r="P347" i="2"/>
  <c r="P419" i="2"/>
  <c r="P343" i="2"/>
  <c r="P243" i="2"/>
  <c r="P267" i="2"/>
  <c r="P291" i="2"/>
  <c r="P303" i="2"/>
  <c r="P327" i="2"/>
  <c r="P368" i="2"/>
  <c r="P390" i="2"/>
  <c r="P414" i="2"/>
  <c r="P423" i="2"/>
  <c r="P255" i="2"/>
  <c r="P279" i="2"/>
  <c r="P315" i="2"/>
  <c r="P363" i="2"/>
  <c r="M365" i="2"/>
  <c r="M425" i="2"/>
  <c r="N425" i="2"/>
  <c r="O425" i="2"/>
  <c r="Q425" i="2"/>
  <c r="Q333" i="2"/>
  <c r="N333" i="2"/>
  <c r="O333" i="2"/>
  <c r="M333" i="2"/>
  <c r="P333" i="2" l="1"/>
  <c r="P425" i="2"/>
  <c r="O227" i="2"/>
  <c r="O226" i="2"/>
  <c r="P226" i="2" s="1"/>
  <c r="O225" i="2"/>
  <c r="O222" i="2"/>
  <c r="O221" i="2"/>
  <c r="O220" i="2"/>
  <c r="P220" i="2" s="1"/>
  <c r="O219" i="2"/>
  <c r="O218" i="2"/>
  <c r="P218" i="2" s="1"/>
  <c r="O216" i="2"/>
  <c r="O214" i="2"/>
  <c r="P214" i="2" s="1"/>
  <c r="O212" i="2"/>
  <c r="O211" i="2"/>
  <c r="O205" i="2"/>
  <c r="O203" i="2"/>
  <c r="P203" i="2" s="1"/>
  <c r="O201" i="2"/>
  <c r="O200" i="2"/>
  <c r="O198" i="2"/>
  <c r="O197" i="2"/>
  <c r="P197" i="2" s="1"/>
  <c r="O196" i="2"/>
  <c r="O195" i="2"/>
  <c r="O193" i="2"/>
  <c r="O192" i="2"/>
  <c r="P192" i="2" s="1"/>
  <c r="O191" i="2"/>
  <c r="P191" i="2" s="1"/>
  <c r="O190" i="2"/>
  <c r="P190" i="2" s="1"/>
  <c r="O189" i="2"/>
  <c r="O188" i="2"/>
  <c r="P188" i="2" s="1"/>
  <c r="O187" i="2"/>
  <c r="O186" i="2"/>
  <c r="O184" i="2"/>
  <c r="O183" i="2"/>
  <c r="P183" i="2" s="1"/>
  <c r="O182" i="2"/>
  <c r="P182" i="2" s="1"/>
  <c r="O180" i="2"/>
  <c r="O177" i="2"/>
  <c r="O175" i="2"/>
  <c r="P175" i="2" s="1"/>
  <c r="O174" i="2"/>
  <c r="O173" i="2"/>
  <c r="O171" i="2"/>
  <c r="O170" i="2"/>
  <c r="P170" i="2" s="1"/>
  <c r="O168" i="2"/>
  <c r="O166" i="2"/>
  <c r="P166" i="2" s="1"/>
  <c r="O165" i="2"/>
  <c r="O164" i="2"/>
  <c r="P164" i="2" s="1"/>
  <c r="O163" i="2"/>
  <c r="O162" i="2"/>
  <c r="O161" i="2"/>
  <c r="O159" i="2"/>
  <c r="P159" i="2" s="1"/>
  <c r="O158" i="2"/>
  <c r="O157" i="2"/>
  <c r="P157" i="2" s="1"/>
  <c r="O156" i="2"/>
  <c r="O155" i="2"/>
  <c r="P155" i="2" s="1"/>
  <c r="O154" i="2"/>
  <c r="O152" i="2"/>
  <c r="O151" i="2"/>
  <c r="O150" i="2"/>
  <c r="P150" i="2" s="1"/>
  <c r="O149" i="2"/>
  <c r="O148" i="2"/>
  <c r="O147" i="2"/>
  <c r="O145" i="2"/>
  <c r="P145" i="2" s="1"/>
  <c r="O144" i="2"/>
  <c r="O143" i="2"/>
  <c r="O142" i="2"/>
  <c r="O141" i="2"/>
  <c r="P141" i="2" s="1"/>
  <c r="O140" i="2"/>
  <c r="O138" i="2"/>
  <c r="P138" i="2" s="1"/>
  <c r="O137" i="2"/>
  <c r="O136" i="2"/>
  <c r="P136" i="2" s="1"/>
  <c r="O135" i="2"/>
  <c r="O133" i="2"/>
  <c r="O132" i="2"/>
  <c r="O131" i="2"/>
  <c r="P131" i="2" s="1"/>
  <c r="O130" i="2"/>
  <c r="O129" i="2"/>
  <c r="O128" i="2"/>
  <c r="O126" i="2"/>
  <c r="P126" i="2" s="1"/>
  <c r="O125" i="2"/>
  <c r="O124" i="2"/>
  <c r="O123" i="2"/>
  <c r="O122" i="2"/>
  <c r="P122" i="2" s="1"/>
  <c r="O121" i="2"/>
  <c r="O119" i="2"/>
  <c r="O118" i="2"/>
  <c r="O117" i="2"/>
  <c r="P117" i="2" s="1"/>
  <c r="O116" i="2"/>
  <c r="O115" i="2"/>
  <c r="O114" i="2"/>
  <c r="O112" i="2"/>
  <c r="P112" i="2" s="1"/>
  <c r="O111" i="2"/>
  <c r="O110" i="2"/>
  <c r="P110" i="2" s="1"/>
  <c r="O109" i="2"/>
  <c r="O108" i="2"/>
  <c r="O107" i="2"/>
  <c r="O105" i="2"/>
  <c r="O104" i="2"/>
  <c r="P104" i="2" s="1"/>
  <c r="O103" i="2"/>
  <c r="P103" i="2" s="1"/>
  <c r="O102" i="2"/>
  <c r="O101" i="2"/>
  <c r="P101" i="2" s="1"/>
  <c r="O100" i="2"/>
  <c r="O99" i="2"/>
  <c r="O97" i="2"/>
  <c r="O96" i="2"/>
  <c r="O95" i="2"/>
  <c r="P95" i="2" s="1"/>
  <c r="O94" i="2"/>
  <c r="P94" i="2" s="1"/>
  <c r="O93" i="2"/>
  <c r="O92" i="2"/>
  <c r="O91" i="2"/>
  <c r="O89" i="2"/>
  <c r="O88" i="2"/>
  <c r="O87" i="2"/>
  <c r="O86" i="2"/>
  <c r="P86" i="2" s="1"/>
  <c r="O85" i="2"/>
  <c r="P85" i="2" s="1"/>
  <c r="O84" i="2"/>
  <c r="O83" i="2"/>
  <c r="P83" i="2" s="1"/>
  <c r="O81" i="2"/>
  <c r="O80" i="2"/>
  <c r="P80" i="2" s="1"/>
  <c r="O78" i="2"/>
  <c r="O75" i="2"/>
  <c r="O73" i="2"/>
  <c r="P73" i="2" s="1"/>
  <c r="O71" i="2"/>
  <c r="P71" i="2" s="1"/>
  <c r="O70" i="2"/>
  <c r="O68" i="2"/>
  <c r="O67" i="2"/>
  <c r="P67" i="2" s="1"/>
  <c r="O65" i="2"/>
  <c r="P65" i="2" s="1"/>
  <c r="O64" i="2"/>
  <c r="P64" i="2" s="1"/>
  <c r="O63" i="2"/>
  <c r="P63" i="2" s="1"/>
  <c r="O62" i="2"/>
  <c r="P62" i="2" s="1"/>
  <c r="O61" i="2"/>
  <c r="P61" i="2" s="1"/>
  <c r="O60" i="2"/>
  <c r="P60" i="2" s="1"/>
  <c r="O59" i="2"/>
  <c r="P59" i="2" s="1"/>
  <c r="O58" i="2"/>
  <c r="P58" i="2" s="1"/>
  <c r="O57" i="2"/>
  <c r="P57" i="2" s="1"/>
  <c r="O55" i="2"/>
  <c r="P55" i="2" s="1"/>
  <c r="O54" i="2"/>
  <c r="P54" i="2" s="1"/>
  <c r="O53" i="2"/>
  <c r="P53" i="2" s="1"/>
  <c r="O51" i="2"/>
  <c r="P51" i="2" s="1"/>
  <c r="N224" i="2"/>
  <c r="N223" i="2" s="1"/>
  <c r="M224" i="2"/>
  <c r="M223" i="2" s="1"/>
  <c r="N217" i="2"/>
  <c r="M217" i="2"/>
  <c r="N215" i="2"/>
  <c r="M215" i="2"/>
  <c r="N213" i="2"/>
  <c r="M213" i="2"/>
  <c r="N210" i="2"/>
  <c r="M210" i="2"/>
  <c r="N204" i="2"/>
  <c r="M204" i="2"/>
  <c r="N202" i="2"/>
  <c r="M202" i="2"/>
  <c r="N199" i="2"/>
  <c r="M199" i="2"/>
  <c r="N194" i="2"/>
  <c r="M194" i="2"/>
  <c r="N185" i="2"/>
  <c r="M185" i="2"/>
  <c r="N181" i="2"/>
  <c r="M181" i="2"/>
  <c r="N179" i="2"/>
  <c r="M179" i="2"/>
  <c r="N176" i="2"/>
  <c r="M176" i="2"/>
  <c r="N172" i="2"/>
  <c r="M172" i="2"/>
  <c r="N169" i="2"/>
  <c r="M169" i="2"/>
  <c r="N167" i="2"/>
  <c r="M167" i="2"/>
  <c r="N160" i="2"/>
  <c r="M160" i="2"/>
  <c r="N153" i="2"/>
  <c r="M153" i="2"/>
  <c r="N146" i="2"/>
  <c r="M146" i="2"/>
  <c r="N139" i="2"/>
  <c r="M139" i="2"/>
  <c r="N134" i="2"/>
  <c r="M134" i="2"/>
  <c r="N127" i="2"/>
  <c r="M127" i="2"/>
  <c r="N120" i="2"/>
  <c r="M120" i="2"/>
  <c r="N113" i="2"/>
  <c r="M113" i="2"/>
  <c r="N106" i="2"/>
  <c r="M106" i="2"/>
  <c r="N98" i="2"/>
  <c r="M98" i="2"/>
  <c r="N90" i="2"/>
  <c r="M90" i="2"/>
  <c r="N82" i="2"/>
  <c r="M82" i="2"/>
  <c r="N79" i="2"/>
  <c r="M79" i="2"/>
  <c r="N77" i="2"/>
  <c r="M77" i="2"/>
  <c r="N74" i="2"/>
  <c r="M74" i="2"/>
  <c r="N72" i="2"/>
  <c r="M72" i="2"/>
  <c r="N69" i="2"/>
  <c r="M69" i="2"/>
  <c r="N66" i="2"/>
  <c r="M66" i="2"/>
  <c r="N56" i="2"/>
  <c r="M56" i="2"/>
  <c r="N52" i="2"/>
  <c r="M52" i="2"/>
  <c r="N50" i="2"/>
  <c r="M50" i="2"/>
  <c r="O45" i="2"/>
  <c r="O44" i="2"/>
  <c r="O43" i="2"/>
  <c r="O42" i="2"/>
  <c r="O40" i="2"/>
  <c r="O39" i="2"/>
  <c r="O38" i="2"/>
  <c r="O37" i="2"/>
  <c r="O36" i="2"/>
  <c r="O35" i="2"/>
  <c r="P35" i="2" s="1"/>
  <c r="O34" i="2"/>
  <c r="O33" i="2"/>
  <c r="O32" i="2"/>
  <c r="O31" i="2"/>
  <c r="O30" i="2"/>
  <c r="O29" i="2"/>
  <c r="O28" i="2"/>
  <c r="O27" i="2"/>
  <c r="O26" i="2"/>
  <c r="P26" i="2" s="1"/>
  <c r="O25" i="2"/>
  <c r="O24" i="2"/>
  <c r="O23" i="2"/>
  <c r="O22" i="2"/>
  <c r="N41" i="2"/>
  <c r="M41" i="2"/>
  <c r="N21" i="2"/>
  <c r="M21" i="2"/>
  <c r="I21" i="2"/>
  <c r="Q152" i="2" l="1"/>
  <c r="P152" i="2"/>
  <c r="Q222" i="2"/>
  <c r="P222" i="2"/>
  <c r="Q23" i="2"/>
  <c r="P23" i="2"/>
  <c r="Q31" i="2"/>
  <c r="P31" i="2"/>
  <c r="Q39" i="2"/>
  <c r="P39" i="2"/>
  <c r="Q78" i="2"/>
  <c r="Q77" i="2" s="1"/>
  <c r="P78" i="2"/>
  <c r="Q88" i="2"/>
  <c r="P88" i="2"/>
  <c r="Q97" i="2"/>
  <c r="P97" i="2"/>
  <c r="Q107" i="2"/>
  <c r="P107" i="2"/>
  <c r="Q116" i="2"/>
  <c r="P116" i="2"/>
  <c r="Q125" i="2"/>
  <c r="P125" i="2"/>
  <c r="Q135" i="2"/>
  <c r="P135" i="2"/>
  <c r="Q144" i="2"/>
  <c r="P144" i="2"/>
  <c r="Q154" i="2"/>
  <c r="P154" i="2"/>
  <c r="Q163" i="2"/>
  <c r="P163" i="2"/>
  <c r="Q174" i="2"/>
  <c r="P174" i="2"/>
  <c r="Q187" i="2"/>
  <c r="P187" i="2"/>
  <c r="Q196" i="2"/>
  <c r="P196" i="2"/>
  <c r="Q212" i="2"/>
  <c r="P212" i="2"/>
  <c r="Q225" i="2"/>
  <c r="P225" i="2"/>
  <c r="Q105" i="2"/>
  <c r="P105" i="2"/>
  <c r="Q162" i="2"/>
  <c r="P162" i="2"/>
  <c r="Q24" i="2"/>
  <c r="P24" i="2"/>
  <c r="Q32" i="2"/>
  <c r="P32" i="2"/>
  <c r="Q40" i="2"/>
  <c r="P40" i="2"/>
  <c r="Q89" i="2"/>
  <c r="P89" i="2"/>
  <c r="Q99" i="2"/>
  <c r="P99" i="2"/>
  <c r="Q108" i="2"/>
  <c r="P108" i="2"/>
  <c r="Q38" i="2"/>
  <c r="P38" i="2"/>
  <c r="Q115" i="2"/>
  <c r="P115" i="2"/>
  <c r="Q211" i="2"/>
  <c r="P211" i="2"/>
  <c r="Q25" i="2"/>
  <c r="P25" i="2"/>
  <c r="Q33" i="2"/>
  <c r="P33" i="2"/>
  <c r="Q42" i="2"/>
  <c r="P42" i="2"/>
  <c r="Q81" i="2"/>
  <c r="P81" i="2"/>
  <c r="Q91" i="2"/>
  <c r="P91" i="2"/>
  <c r="Q100" i="2"/>
  <c r="P100" i="2"/>
  <c r="Q109" i="2"/>
  <c r="P109" i="2"/>
  <c r="Q118" i="2"/>
  <c r="P118" i="2"/>
  <c r="Q128" i="2"/>
  <c r="P128" i="2"/>
  <c r="Q137" i="2"/>
  <c r="P137" i="2"/>
  <c r="Q147" i="2"/>
  <c r="P147" i="2"/>
  <c r="Q156" i="2"/>
  <c r="P156" i="2"/>
  <c r="Q165" i="2"/>
  <c r="P165" i="2"/>
  <c r="Q177" i="2"/>
  <c r="Q176" i="2" s="1"/>
  <c r="P177" i="2"/>
  <c r="Q189" i="2"/>
  <c r="P189" i="2"/>
  <c r="Q198" i="2"/>
  <c r="P198" i="2"/>
  <c r="Q216" i="2"/>
  <c r="Q215" i="2" s="1"/>
  <c r="P216" i="2"/>
  <c r="Q227" i="2"/>
  <c r="P227" i="2"/>
  <c r="Q75" i="2"/>
  <c r="Q74" i="2" s="1"/>
  <c r="P75" i="2"/>
  <c r="Q143" i="2"/>
  <c r="P143" i="2"/>
  <c r="Q195" i="2"/>
  <c r="P195" i="2"/>
  <c r="Q34" i="2"/>
  <c r="P34" i="2"/>
  <c r="Q43" i="2"/>
  <c r="P43" i="2"/>
  <c r="H26" i="1"/>
  <c r="I26" i="1" s="1"/>
  <c r="P68" i="2"/>
  <c r="Q92" i="2"/>
  <c r="P92" i="2"/>
  <c r="Q119" i="2"/>
  <c r="P119" i="2"/>
  <c r="Q129" i="2"/>
  <c r="P129" i="2"/>
  <c r="Q148" i="2"/>
  <c r="P148" i="2"/>
  <c r="O179" i="2"/>
  <c r="P179" i="2" s="1"/>
  <c r="P180" i="2"/>
  <c r="Q200" i="2"/>
  <c r="P200" i="2"/>
  <c r="Q96" i="2"/>
  <c r="P96" i="2"/>
  <c r="Q44" i="2"/>
  <c r="P44" i="2"/>
  <c r="Q70" i="2"/>
  <c r="P70" i="2"/>
  <c r="Q84" i="2"/>
  <c r="P84" i="2"/>
  <c r="Q93" i="2"/>
  <c r="P93" i="2"/>
  <c r="Q102" i="2"/>
  <c r="P102" i="2"/>
  <c r="Q111" i="2"/>
  <c r="P111" i="2"/>
  <c r="Q121" i="2"/>
  <c r="P121" i="2"/>
  <c r="Q130" i="2"/>
  <c r="P130" i="2"/>
  <c r="Q140" i="2"/>
  <c r="P140" i="2"/>
  <c r="Q149" i="2"/>
  <c r="P149" i="2"/>
  <c r="Q158" i="2"/>
  <c r="P158" i="2"/>
  <c r="Q168" i="2"/>
  <c r="Q167" i="2" s="1"/>
  <c r="P168" i="2"/>
  <c r="Q201" i="2"/>
  <c r="P201" i="2"/>
  <c r="Q219" i="2"/>
  <c r="P219" i="2"/>
  <c r="Q22" i="2"/>
  <c r="P22" i="2"/>
  <c r="Q124" i="2"/>
  <c r="P124" i="2"/>
  <c r="Q173" i="2"/>
  <c r="P173" i="2"/>
  <c r="Q27" i="2"/>
  <c r="P27" i="2"/>
  <c r="Q28" i="2"/>
  <c r="P28" i="2"/>
  <c r="Q36" i="2"/>
  <c r="P36" i="2"/>
  <c r="Q45" i="2"/>
  <c r="P45" i="2"/>
  <c r="Q30" i="2"/>
  <c r="P30" i="2"/>
  <c r="Q87" i="2"/>
  <c r="P87" i="2"/>
  <c r="Q133" i="2"/>
  <c r="P133" i="2"/>
  <c r="Q186" i="2"/>
  <c r="P186" i="2"/>
  <c r="Q29" i="2"/>
  <c r="P29" i="2"/>
  <c r="Q37" i="2"/>
  <c r="P37" i="2"/>
  <c r="Q114" i="2"/>
  <c r="P114" i="2"/>
  <c r="Q123" i="2"/>
  <c r="P123" i="2"/>
  <c r="Q132" i="2"/>
  <c r="P132" i="2"/>
  <c r="Q142" i="2"/>
  <c r="P142" i="2"/>
  <c r="Q151" i="2"/>
  <c r="P151" i="2"/>
  <c r="Q161" i="2"/>
  <c r="P161" i="2"/>
  <c r="Q171" i="2"/>
  <c r="P171" i="2"/>
  <c r="Q184" i="2"/>
  <c r="P184" i="2"/>
  <c r="Q193" i="2"/>
  <c r="P193" i="2"/>
  <c r="Q205" i="2"/>
  <c r="Q204" i="2" s="1"/>
  <c r="P205" i="2"/>
  <c r="Q221" i="2"/>
  <c r="P221" i="2"/>
  <c r="N178" i="2"/>
  <c r="M178" i="2"/>
  <c r="M76" i="2"/>
  <c r="N76" i="2"/>
  <c r="Q59" i="2"/>
  <c r="Q60" i="2"/>
  <c r="Q54" i="2"/>
  <c r="Q63" i="2"/>
  <c r="Q55" i="2"/>
  <c r="Q64" i="2"/>
  <c r="Q58" i="2"/>
  <c r="Q67" i="2"/>
  <c r="O215" i="2"/>
  <c r="P215" i="2" s="1"/>
  <c r="O77" i="2"/>
  <c r="P77" i="2" s="1"/>
  <c r="O213" i="2"/>
  <c r="P213" i="2" s="1"/>
  <c r="Q141" i="2"/>
  <c r="Q182" i="2"/>
  <c r="O204" i="2"/>
  <c r="P204" i="2" s="1"/>
  <c r="O72" i="2"/>
  <c r="P72" i="2" s="1"/>
  <c r="O202" i="2"/>
  <c r="P202" i="2" s="1"/>
  <c r="O172" i="2"/>
  <c r="P172" i="2" s="1"/>
  <c r="Q150" i="2"/>
  <c r="O139" i="2"/>
  <c r="P139" i="2" s="1"/>
  <c r="Q197" i="2"/>
  <c r="Q65" i="2"/>
  <c r="O167" i="2"/>
  <c r="P167" i="2" s="1"/>
  <c r="Q191" i="2"/>
  <c r="Q122" i="2"/>
  <c r="Q53" i="2"/>
  <c r="Q80" i="2"/>
  <c r="Q79" i="2" s="1"/>
  <c r="Q86" i="2"/>
  <c r="Q126" i="2"/>
  <c r="Q155" i="2"/>
  <c r="Q188" i="2"/>
  <c r="Q192" i="2"/>
  <c r="Q73" i="2"/>
  <c r="Q72" i="2" s="1"/>
  <c r="O153" i="2"/>
  <c r="P153" i="2" s="1"/>
  <c r="Q94" i="2"/>
  <c r="Q203" i="2"/>
  <c r="Q202" i="2" s="1"/>
  <c r="Q62" i="2"/>
  <c r="O98" i="2"/>
  <c r="P98" i="2" s="1"/>
  <c r="Q145" i="2"/>
  <c r="Q57" i="2"/>
  <c r="Q85" i="2"/>
  <c r="Q95" i="2"/>
  <c r="Q220" i="2"/>
  <c r="O194" i="2"/>
  <c r="P194" i="2" s="1"/>
  <c r="O66" i="2"/>
  <c r="P66" i="2" s="1"/>
  <c r="O82" i="2"/>
  <c r="P82" i="2" s="1"/>
  <c r="Q117" i="2"/>
  <c r="Q175" i="2"/>
  <c r="Q183" i="2"/>
  <c r="O217" i="2"/>
  <c r="P217" i="2" s="1"/>
  <c r="O181" i="2"/>
  <c r="P181" i="2" s="1"/>
  <c r="O224" i="2"/>
  <c r="P224" i="2" s="1"/>
  <c r="Q112" i="2"/>
  <c r="Q136" i="2"/>
  <c r="Q164" i="2"/>
  <c r="Q170" i="2"/>
  <c r="Q169" i="2" s="1"/>
  <c r="O185" i="2"/>
  <c r="P185" i="2" s="1"/>
  <c r="O79" i="2"/>
  <c r="P79" i="2" s="1"/>
  <c r="O199" i="2"/>
  <c r="P199" i="2" s="1"/>
  <c r="Q103" i="2"/>
  <c r="Q159" i="2"/>
  <c r="O52" i="2"/>
  <c r="P52" i="2" s="1"/>
  <c r="O120" i="2"/>
  <c r="P120" i="2" s="1"/>
  <c r="O176" i="2"/>
  <c r="P176" i="2" s="1"/>
  <c r="Q51" i="2"/>
  <c r="Q50" i="2" s="1"/>
  <c r="Q61" i="2"/>
  <c r="Q71" i="2"/>
  <c r="Q131" i="2"/>
  <c r="Q226" i="2"/>
  <c r="O69" i="2"/>
  <c r="P69" i="2" s="1"/>
  <c r="O210" i="2"/>
  <c r="P210" i="2" s="1"/>
  <c r="Q104" i="2"/>
  <c r="O134" i="2"/>
  <c r="P134" i="2" s="1"/>
  <c r="O160" i="2"/>
  <c r="P160" i="2" s="1"/>
  <c r="Q214" i="2"/>
  <c r="Q213" i="2" s="1"/>
  <c r="O113" i="2"/>
  <c r="P113" i="2" s="1"/>
  <c r="Q199" i="2"/>
  <c r="O169" i="2"/>
  <c r="P169" i="2" s="1"/>
  <c r="O106" i="2"/>
  <c r="P106" i="2" s="1"/>
  <c r="Q210" i="2"/>
  <c r="O56" i="2"/>
  <c r="P56" i="2" s="1"/>
  <c r="O90" i="2"/>
  <c r="P90" i="2" s="1"/>
  <c r="O146" i="2"/>
  <c r="P146" i="2" s="1"/>
  <c r="O127" i="2"/>
  <c r="P127" i="2" s="1"/>
  <c r="Q68" i="2"/>
  <c r="Q83" i="2"/>
  <c r="Q101" i="2"/>
  <c r="Q110" i="2"/>
  <c r="Q138" i="2"/>
  <c r="Q157" i="2"/>
  <c r="Q166" i="2"/>
  <c r="Q180" i="2"/>
  <c r="Q179" i="2" s="1"/>
  <c r="Q190" i="2"/>
  <c r="Q218" i="2"/>
  <c r="O74" i="2"/>
  <c r="P74" i="2" s="1"/>
  <c r="M209" i="2"/>
  <c r="M228" i="2" s="1"/>
  <c r="N209" i="2"/>
  <c r="N228" i="2" s="1"/>
  <c r="O50" i="2"/>
  <c r="P50" i="2" s="1"/>
  <c r="M46" i="2"/>
  <c r="Q35" i="2"/>
  <c r="Q26" i="2"/>
  <c r="O41" i="2"/>
  <c r="P41" i="2" s="1"/>
  <c r="M49" i="2"/>
  <c r="N49" i="2"/>
  <c r="N46" i="2"/>
  <c r="G23" i="1" s="1"/>
  <c r="O21" i="2"/>
  <c r="P21" i="2" s="1"/>
  <c r="Q172" i="2" l="1"/>
  <c r="J26" i="1"/>
  <c r="Q41" i="2"/>
  <c r="Q113" i="2"/>
  <c r="Q224" i="2"/>
  <c r="Q223" i="2" s="1"/>
  <c r="Q194" i="2"/>
  <c r="Q127" i="2"/>
  <c r="Q69" i="2"/>
  <c r="Q146" i="2"/>
  <c r="E23" i="1"/>
  <c r="F23" i="1"/>
  <c r="F24" i="1" s="1"/>
  <c r="F27" i="1" s="1"/>
  <c r="F31" i="1" s="1"/>
  <c r="F35" i="1" s="1"/>
  <c r="O223" i="2"/>
  <c r="P223" i="2" s="1"/>
  <c r="M206" i="2"/>
  <c r="M1317" i="2" s="1"/>
  <c r="O178" i="2"/>
  <c r="P178" i="2" s="1"/>
  <c r="O76" i="2"/>
  <c r="P76" i="2" s="1"/>
  <c r="Q52" i="2"/>
  <c r="N206" i="2"/>
  <c r="Q66" i="2"/>
  <c r="Q120" i="2"/>
  <c r="O209" i="2"/>
  <c r="P209" i="2" s="1"/>
  <c r="Q181" i="2"/>
  <c r="Q160" i="2"/>
  <c r="Q139" i="2"/>
  <c r="Q106" i="2"/>
  <c r="Q209" i="2"/>
  <c r="Q90" i="2"/>
  <c r="Q56" i="2"/>
  <c r="Q185" i="2"/>
  <c r="Q134" i="2"/>
  <c r="O49" i="2"/>
  <c r="P49" i="2" s="1"/>
  <c r="Q82" i="2"/>
  <c r="Q217" i="2"/>
  <c r="Q153" i="2"/>
  <c r="Q98" i="2"/>
  <c r="Q21" i="2"/>
  <c r="O46" i="2"/>
  <c r="P46" i="2" s="1"/>
  <c r="I23" i="1" l="1"/>
  <c r="J23" i="1"/>
  <c r="Q46" i="2"/>
  <c r="Q178" i="2"/>
  <c r="O228" i="2"/>
  <c r="P228" i="2" s="1"/>
  <c r="Q76" i="2"/>
  <c r="Q49" i="2"/>
  <c r="O206" i="2"/>
  <c r="Q228" i="2"/>
  <c r="P206" i="2" l="1"/>
  <c r="Q206" i="2"/>
  <c r="N847" i="2" l="1"/>
  <c r="N840" i="2" s="1"/>
  <c r="N851" i="2" s="1"/>
  <c r="N342" i="2" l="1"/>
  <c r="N341" i="2" s="1"/>
  <c r="N338" i="2"/>
  <c r="O340" i="2"/>
  <c r="P340" i="2" s="1"/>
  <c r="N340" i="2"/>
  <c r="O847" i="2"/>
  <c r="N339" i="2" l="1"/>
  <c r="Q847" i="2"/>
  <c r="Q840" i="2" s="1"/>
  <c r="Q851" i="2" s="1"/>
  <c r="P847" i="2"/>
  <c r="Q340" i="2"/>
  <c r="O339" i="2"/>
  <c r="P339" i="2" s="1"/>
  <c r="O338" i="2"/>
  <c r="P338" i="2" s="1"/>
  <c r="O840" i="2"/>
  <c r="P840" i="2" s="1"/>
  <c r="N337" i="2"/>
  <c r="O337" i="2"/>
  <c r="P337" i="2" s="1"/>
  <c r="O342" i="2"/>
  <c r="P342" i="2" s="1"/>
  <c r="N336" i="2" l="1"/>
  <c r="N365" i="2" s="1"/>
  <c r="N1317" i="2" s="1"/>
  <c r="I1317" i="2"/>
  <c r="O336" i="2"/>
  <c r="P336" i="2" s="1"/>
  <c r="Q337" i="2"/>
  <c r="Q338" i="2"/>
  <c r="Q339" i="2"/>
  <c r="O851" i="2"/>
  <c r="O341" i="2"/>
  <c r="P341" i="2" s="1"/>
  <c r="Q342" i="2"/>
  <c r="Q341" i="2" s="1"/>
  <c r="G24" i="1" l="1"/>
  <c r="N26" i="5" s="1"/>
  <c r="O26" i="5" s="1"/>
  <c r="AH26" i="5" s="1"/>
  <c r="AH28" i="5" s="1"/>
  <c r="P851" i="2"/>
  <c r="Q336" i="2"/>
  <c r="Q365" i="2" s="1"/>
  <c r="Q1317" i="2" s="1"/>
  <c r="O365" i="2"/>
  <c r="E24" i="1"/>
  <c r="G27" i="1" l="1"/>
  <c r="G31" i="1" s="1"/>
  <c r="AD26" i="5"/>
  <c r="G33" i="1"/>
  <c r="H33" i="1" s="1"/>
  <c r="AI26" i="5"/>
  <c r="AI28" i="5" s="1"/>
  <c r="P365" i="2"/>
  <c r="E27" i="1"/>
  <c r="O1317" i="2"/>
  <c r="P1317" i="2" s="1"/>
  <c r="G35" i="1" l="1"/>
  <c r="H24" i="1"/>
  <c r="J24" i="1"/>
  <c r="J27" i="1" s="1"/>
  <c r="J31" i="1" s="1"/>
  <c r="J35" i="1" s="1"/>
  <c r="E31" i="1"/>
  <c r="H27" i="1" l="1"/>
  <c r="I24" i="1"/>
  <c r="E35" i="1"/>
  <c r="H31" i="1" l="1"/>
  <c r="I27" i="1"/>
  <c r="H35" i="1" l="1"/>
  <c r="I31" i="1"/>
  <c r="I35" i="1" l="1"/>
</calcChain>
</file>

<file path=xl/sharedStrings.xml><?xml version="1.0" encoding="utf-8"?>
<sst xmlns="http://schemas.openxmlformats.org/spreadsheetml/2006/main" count="6077" uniqueCount="3067">
  <si>
    <t>Warunki ogólne</t>
  </si>
  <si>
    <t>-</t>
  </si>
  <si>
    <t>ryczałt</t>
  </si>
  <si>
    <t>Układ drogowy i przejazdy kolejowo-drogowe</t>
  </si>
  <si>
    <t>Sieć trakcyjna</t>
  </si>
  <si>
    <t>Elektroenergetyka nietrakcyjna</t>
  </si>
  <si>
    <t>Obiekty inżynieryjne</t>
  </si>
  <si>
    <t>Tunele</t>
  </si>
  <si>
    <t>10.1</t>
  </si>
  <si>
    <t>10.2</t>
  </si>
  <si>
    <t>Nastawnia Męcina</t>
  </si>
  <si>
    <t>10.3</t>
  </si>
  <si>
    <t>Maszty telekomunikacyjne</t>
  </si>
  <si>
    <t>Odwodnienie</t>
  </si>
  <si>
    <t>Inwentaryzacja dendrologiczna wraz z wycinką drzew i krzewów</t>
  </si>
  <si>
    <t>Fazowanie robót</t>
  </si>
  <si>
    <t>Geotechniczne Warunki Posadowienia Obiektu Budowlanego - Projekt Geotechniczny</t>
  </si>
  <si>
    <t>Kwota warunkowa</t>
  </si>
  <si>
    <t>Lp.</t>
  </si>
  <si>
    <t>Branża</t>
  </si>
  <si>
    <t>OPIS</t>
  </si>
  <si>
    <t>J.m.</t>
  </si>
  <si>
    <t>Wartość netto
wg Umowy</t>
  </si>
  <si>
    <t>Wartości przedmiarów zgodnie z Umową</t>
  </si>
  <si>
    <t>Rozliczenie wykonanych prac</t>
  </si>
  <si>
    <t>Do okresu rozliczeniowego</t>
  </si>
  <si>
    <t>W okresie rozliczeniowym</t>
  </si>
  <si>
    <t>Sumarycznie na koniec okresu rozliczeniowego</t>
  </si>
  <si>
    <t>Zaawansowanie [%]</t>
  </si>
  <si>
    <t>Pozostało do zapłaty</t>
  </si>
  <si>
    <t>Nr STWiORB</t>
  </si>
  <si>
    <t xml:space="preserve">Nazwa i opis </t>
  </si>
  <si>
    <t>Wartość netto</t>
  </si>
  <si>
    <t>1</t>
  </si>
  <si>
    <t>2</t>
  </si>
  <si>
    <t>5</t>
  </si>
  <si>
    <t>1.1</t>
  </si>
  <si>
    <t>Wymagania kontraktowe</t>
  </si>
  <si>
    <t>1.1.1</t>
  </si>
  <si>
    <t>ST.00.</t>
  </si>
  <si>
    <t>Zabezpieczenie i oznakowanie miejsca robót</t>
  </si>
  <si>
    <t>1.1.2</t>
  </si>
  <si>
    <t>Organizacja i likwidacja Zaplecza Wykonawcy, Koszt uzyskania, doprowadzenia, przyłączenia wszelkich czynników i mediów energetycznych na Terenie Budowy, takich jak: energia elektryczna, woda, odbiór ścieków, również wszelkie opłaty wstępne, przesyłowe i eksploatacyjne związane z korzystaniem z tych mediów w czasie trwania Kontraktu oraz koszty ewentualnych likwidacji tych przyłączy i doprowadzeń po ukończeniu Robót</t>
  </si>
  <si>
    <t>1.1.3</t>
  </si>
  <si>
    <t>Obsługa geologiczna budowy</t>
  </si>
  <si>
    <t>1.1.4</t>
  </si>
  <si>
    <t>Zalecenia wynikające z Decyzji Środowiskowej m.in.. zapewnienienie nadzoru przyrodniczego w okresie realizacji robót i zgłaszania wad, zabezpieczenie siedlisk, itp.</t>
  </si>
  <si>
    <t>1.1.5</t>
  </si>
  <si>
    <t>Zabezpieczenie interesów osób trzecich w trakcie wykonywania robót wraz z kosztami czasowego zajęcia terenu</t>
  </si>
  <si>
    <t>1.1.6</t>
  </si>
  <si>
    <t>Zapewnienie niezbędnego nadzoru archeologicznego</t>
  </si>
  <si>
    <t>1.1.7</t>
  </si>
  <si>
    <t>Koszt sporządzenia inwentaryzacji fotograficznej oraz ocena stanu technicznego:
 - budynków istniejących narażonych na wpływ realizacji robót wykonana przez rzeczoznawcę budowlanego przed realizacją zadania,
 - dróg przewidywanych przez Wykonawcę do wykorzystania do transportu technologicznego podczas realizacji robót wraz z podpisaniem protokołów z administratorami tych dróg,
 - sposobu naprawy dróg publicznych, wykorzystywanych przez Wykonawcę do transportu technologicznego podczas realizacji robót oraz wykonanie naprawy po okresie użytkowania wraz z odpowiednimi ustaleniami z administratorem dla czynności opisanych jw.</t>
  </si>
  <si>
    <t>1.1.8</t>
  </si>
  <si>
    <t>Dostarczenie, instalacja, utrzymanie urządzeń zabezpieczających teren budowy oraz z demontaż tych urządzeń po zakończeniu prac</t>
  </si>
  <si>
    <t>1.1.9</t>
  </si>
  <si>
    <t>Projekty tymczasowej organizacji ruchu w dostosowaniu do technologii robót oraz przyjętego na kontrakcie docelowego harmonogramu.</t>
  </si>
  <si>
    <t>1.1.10</t>
  </si>
  <si>
    <t xml:space="preserve">Wybudowanie, utrzymanie i likwidacja objazdów i przejazdów </t>
  </si>
  <si>
    <t>1.1.11</t>
  </si>
  <si>
    <t xml:space="preserve">Zapewnienie, utrzymanie oraz usunięcie po zakończeniu robót  wszystkich urządzeń niezbędnych do czasowej organizacji ruchu wraz z oznakowaniem, barierami, oświetleniem, sygnalizacją świetlną na objazdach tymczasowych </t>
  </si>
  <si>
    <t>1.1.12</t>
  </si>
  <si>
    <t xml:space="preserve">Monitoring wód podziemnych w postaci piezometrów </t>
  </si>
  <si>
    <t>1.1.13</t>
  </si>
  <si>
    <t xml:space="preserve">Wykonanie rozpoznania i zapewnienie nadzoru saperskiego podczas wykonywania robót </t>
  </si>
  <si>
    <t>1.1.14</t>
  </si>
  <si>
    <t>Koszty zapewnienia wymaganych ubezpieczeń</t>
  </si>
  <si>
    <t>1.1.15</t>
  </si>
  <si>
    <t>Wykonanie dokumentacji fotograficznej postępu prac</t>
  </si>
  <si>
    <t>1.1.16</t>
  </si>
  <si>
    <t>Wykonanie oznakowania linii kolejowej</t>
  </si>
  <si>
    <t>1.1.17</t>
  </si>
  <si>
    <t xml:space="preserve">Wykonanie dokumentacji powykonawczej </t>
  </si>
  <si>
    <t>1.1.18</t>
  </si>
  <si>
    <t>Unijne i/lub krajowe tablice informacyjne i pamiątkowe</t>
  </si>
  <si>
    <t>1.1.19</t>
  </si>
  <si>
    <t>Uzyskanie certyfikatu końcowego dla podsystemów Infrastruktura i Energia.</t>
  </si>
  <si>
    <t>1.2</t>
  </si>
  <si>
    <t>Roboty pomiarowe</t>
  </si>
  <si>
    <t>1.2.1</t>
  </si>
  <si>
    <t xml:space="preserve">Geodezyjna obsługa budowy - wytyczenie obiektów budowlanych                                                                          </t>
  </si>
  <si>
    <t>1.2.2</t>
  </si>
  <si>
    <t>Geodezyjna dokumentacja powykonawcza:
- mapa sytuacyjno-wysokościowa
- profil podłużny</t>
  </si>
  <si>
    <t>1.2.3</t>
  </si>
  <si>
    <t>Utrwalenie w terenie znaków: km, hm i regulacji osi torów</t>
  </si>
  <si>
    <t>1.2.4</t>
  </si>
  <si>
    <t>Założenie oraz pomiar kolejowej podstawowej osnowy geodezyjnej i kolejowej osnowy specjalnej.</t>
  </si>
  <si>
    <t>Suma</t>
  </si>
  <si>
    <t>L.p.
wg RCO</t>
  </si>
  <si>
    <t>Kod SP</t>
  </si>
  <si>
    <t>K.00.01/1</t>
  </si>
  <si>
    <t>K.00.01/2</t>
  </si>
  <si>
    <t>K.00.01/3</t>
  </si>
  <si>
    <t>K.00.01/4</t>
  </si>
  <si>
    <t>K.00.01/5</t>
  </si>
  <si>
    <t>K.00.01/6</t>
  </si>
  <si>
    <t>K.00.01/7</t>
  </si>
  <si>
    <t>K.00.01/8</t>
  </si>
  <si>
    <t>K.00.01/9</t>
  </si>
  <si>
    <t>K.00.01/10</t>
  </si>
  <si>
    <t>K.00.01/11</t>
  </si>
  <si>
    <t>K.00.01/12</t>
  </si>
  <si>
    <t>K.00.01/13</t>
  </si>
  <si>
    <t>K.00.01/14</t>
  </si>
  <si>
    <t>K.00.01/15</t>
  </si>
  <si>
    <t>K.00.01/16</t>
  </si>
  <si>
    <t>K.00.01/17</t>
  </si>
  <si>
    <t>K.00.01/18</t>
  </si>
  <si>
    <t>K.00.01/19</t>
  </si>
  <si>
    <t>K.00.02/1</t>
  </si>
  <si>
    <t>K.00.02/2</t>
  </si>
  <si>
    <t>K.00.02/3</t>
  </si>
  <si>
    <t>K.00.02/4</t>
  </si>
  <si>
    <t>Suma RCO - Warunki ogólne:</t>
  </si>
  <si>
    <t>Roboty torowe</t>
  </si>
  <si>
    <t>Szlak Limanowa - Męcina (od km 48+600 do km 55+744)</t>
  </si>
  <si>
    <t>1.1.1.1</t>
  </si>
  <si>
    <t>Roboty rozbiórkowe</t>
  </si>
  <si>
    <t>1.1.1.1.1</t>
  </si>
  <si>
    <t>ST.02.00.01.</t>
  </si>
  <si>
    <t>Demontaż toru istniejącego z wszystkimi elementami nawierzchni z odwozem materiałów z rozbiórki, diagnostyką, segregacją i ułożeniem w stosy wraz z utylizacją materiałów nie nadających się do ponownej zabudowy (do istn. p.o. Męcina do km istn. 59,200)</t>
  </si>
  <si>
    <t>1.1.1.2</t>
  </si>
  <si>
    <t>Roboty ziemne</t>
  </si>
  <si>
    <t>1.1.1.2.1</t>
  </si>
  <si>
    <t>ST.02.01.01.
ST.02.01.04.</t>
  </si>
  <si>
    <t>Roboty ziemne wykopowo-nasypowe w przebiegu nowego śladu linii kolejowej</t>
  </si>
  <si>
    <t>1.1.1.2.2</t>
  </si>
  <si>
    <t>Roboty ziemne wykopowo-nasypowe w przebiegu likwidowanego istniejącego śladu linii kolejowej (do istn. p.o. Męcina do km istn. 59,480)</t>
  </si>
  <si>
    <t>1.1.1.2.3</t>
  </si>
  <si>
    <t>Profilowanie i humusowanie powierzchni skarp wraz z obsianiem mieszanką traw i bylin wraz z plantowaniem</t>
  </si>
  <si>
    <t>1.1.1.3</t>
  </si>
  <si>
    <t>Budowa toru nr 1</t>
  </si>
  <si>
    <t>1.1.1.3.1</t>
  </si>
  <si>
    <t>ST.02.02.01.</t>
  </si>
  <si>
    <t>Zabudowa subwarstwy toru nr 1</t>
  </si>
  <si>
    <t>1.1.1.3.2</t>
  </si>
  <si>
    <t>ST.02.01.02.
ST.02.01.03.
ST.02.03.01.</t>
  </si>
  <si>
    <t>Zabudowa warstwy ochronnej z geowłókniną oraz matami antywibracyjnymi</t>
  </si>
  <si>
    <t>1.1.1.3.3</t>
  </si>
  <si>
    <t>Budowa pozostałej nawierzchni toru  nr 1 na odcinku z nawierzchnią podsypkową</t>
  </si>
  <si>
    <t>1.1.1.3.4</t>
  </si>
  <si>
    <t>Budowa nawierzchni toru nr 1 na odcinku z nawierzchnią bezpodsypkową</t>
  </si>
  <si>
    <t>1.1.1.3.5</t>
  </si>
  <si>
    <t>Balastowanie toru nr 1</t>
  </si>
  <si>
    <t>1.1.1.3.6</t>
  </si>
  <si>
    <t>Stabilizacja dynamiczna toru nr 1</t>
  </si>
  <si>
    <t>1.1.1.3.7</t>
  </si>
  <si>
    <t>Ostateczna regulacja w planie i profilu toru nr 1</t>
  </si>
  <si>
    <t>1.1.1.3.8</t>
  </si>
  <si>
    <t>Szlifowanie toru nr 1</t>
  </si>
  <si>
    <t>1.1.1.3.9</t>
  </si>
  <si>
    <t>Wykonanie klińcowania ław torowiska</t>
  </si>
  <si>
    <t>1.1.1.4</t>
  </si>
  <si>
    <t>Odbojnice</t>
  </si>
  <si>
    <t>1.1.1.4.1</t>
  </si>
  <si>
    <t>Montaż odbojnic na moście kolejowym w km 49+267</t>
  </si>
  <si>
    <t>1.1.1.4.2</t>
  </si>
  <si>
    <t>Montaż odbojnic na moście kolejowym w km 54+837</t>
  </si>
  <si>
    <t>1.1.1.5</t>
  </si>
  <si>
    <t>1.1.1.5.1</t>
  </si>
  <si>
    <t>ST.02.01.01.
ST.02.01.04.
ST.02.01.05.</t>
  </si>
  <si>
    <t>Budowa rowu - umocnienia typu A, B i C</t>
  </si>
  <si>
    <t>1.1.1.5.2</t>
  </si>
  <si>
    <t>Budowa rowu - pozostałe (w tym zarurowanie rowu)</t>
  </si>
  <si>
    <t>1.1.1.6</t>
  </si>
  <si>
    <t>Oznakowanie linii kolejowej</t>
  </si>
  <si>
    <t>1.1.1.6.1</t>
  </si>
  <si>
    <t>ST.00.00.01.</t>
  </si>
  <si>
    <t>Montaż oznakowania</t>
  </si>
  <si>
    <t>1.1.1.7</t>
  </si>
  <si>
    <t>Tłumiki przyszynowe</t>
  </si>
  <si>
    <t>1.1.1.7.1</t>
  </si>
  <si>
    <t>ST.02.03.02</t>
  </si>
  <si>
    <t>Montaż tłumików przyszynowych</t>
  </si>
  <si>
    <t>Stacja Męcina (od km 55+744 - 57+075)</t>
  </si>
  <si>
    <t>1.1.2.1</t>
  </si>
  <si>
    <t>1.1.2.1.1</t>
  </si>
  <si>
    <t>Demontaż toru istniejącego z wszystkimi elementami nawierzchni z odwozem materiałów z rozbiórki, diagnostyką, segregacją i ułożeniem w stosy wraz z utylizacją materiałów nie nadających się do ponownej zabudowy (km istn. 59,200 - km istn. 59,800)</t>
  </si>
  <si>
    <t>1.1.2.2</t>
  </si>
  <si>
    <t>1.1.2.2.1</t>
  </si>
  <si>
    <t>1.1.2.2.2</t>
  </si>
  <si>
    <t>1.1.2.3</t>
  </si>
  <si>
    <t>1.1.2.3.1</t>
  </si>
  <si>
    <t>Zabudowa subwarstwy tor nr 1</t>
  </si>
  <si>
    <t>1.1.2.3.2</t>
  </si>
  <si>
    <t>1.1.2.3.3</t>
  </si>
  <si>
    <t>Budowa pozostałej nawierzchni toru nr 1</t>
  </si>
  <si>
    <t>1.1.2.3.4</t>
  </si>
  <si>
    <t>1.1.2.3.5</t>
  </si>
  <si>
    <t>1.1.2.3.6</t>
  </si>
  <si>
    <t>1.1.2.3.7</t>
  </si>
  <si>
    <t>1.1.2.4</t>
  </si>
  <si>
    <t>Budowa toru nr 2</t>
  </si>
  <si>
    <t>1.1.2.4.1</t>
  </si>
  <si>
    <t>Zabudowa subwarstwy tor nr 2</t>
  </si>
  <si>
    <t>1.1.2.4.2</t>
  </si>
  <si>
    <t>Zabudowa warstwy ochronnej z geowłókniną oraz matami antywibracyjnymi toru nr 2</t>
  </si>
  <si>
    <t>1.1.2.4.3</t>
  </si>
  <si>
    <t>Budowa pozostałej nawierzchni toru nr 2</t>
  </si>
  <si>
    <t>1.1.2.4.4</t>
  </si>
  <si>
    <t>Balastowanie toru nr 2</t>
  </si>
  <si>
    <t>1.1.2.4.5</t>
  </si>
  <si>
    <t>Stabilizacja dynamiczna toru nr 2</t>
  </si>
  <si>
    <t>1.1.2.4.6</t>
  </si>
  <si>
    <t>Ostateczna regulacja w planie i profilu toru nr 2</t>
  </si>
  <si>
    <t>1.1.2.4.7</t>
  </si>
  <si>
    <t>Szlifowanie toru nr 2</t>
  </si>
  <si>
    <t>1.1.2.5</t>
  </si>
  <si>
    <t>Budowa toru nr 3</t>
  </si>
  <si>
    <t>1.1.2.5.1</t>
  </si>
  <si>
    <t>Zabudowa subwarstwy tor nr 3</t>
  </si>
  <si>
    <t>1.1.2.5.2</t>
  </si>
  <si>
    <t>Zabudowa warstwy ochronnej z geowłókniną oraz matami antywibracyjnymi toru nr 3</t>
  </si>
  <si>
    <t>1.1.2.5.3</t>
  </si>
  <si>
    <t>Budowa pozostałej nawierzchni toru nr 3</t>
  </si>
  <si>
    <t>1.1.2.5.4</t>
  </si>
  <si>
    <t>Balastowanie toru nr 3</t>
  </si>
  <si>
    <t>1.1.2.5.5</t>
  </si>
  <si>
    <t>Stabilizacja dynamiczna toru nr 3</t>
  </si>
  <si>
    <t>1.1.2.5.6</t>
  </si>
  <si>
    <t>Ostateczna regulacja w planie i profilu toru nr 3</t>
  </si>
  <si>
    <t>1.1.2.5.7</t>
  </si>
  <si>
    <t>Szlifowanie toru nr 3</t>
  </si>
  <si>
    <t>1.1.2.6</t>
  </si>
  <si>
    <t>Budowa toru nr 2a</t>
  </si>
  <si>
    <t>1.1.2.6.1</t>
  </si>
  <si>
    <t>Zabudowa subwarstwy tor nr 2a</t>
  </si>
  <si>
    <t>1.1.2.6.2</t>
  </si>
  <si>
    <t>Zabudowa warstwy ochronnej z geowłókniną toru nr 2a</t>
  </si>
  <si>
    <t>1.1.2.6.3</t>
  </si>
  <si>
    <t>Budowa budowa pozostałej nawierzchni toru nr 2a</t>
  </si>
  <si>
    <t>1.1.2.6.4</t>
  </si>
  <si>
    <t>Balastowanie toru nr 2a</t>
  </si>
  <si>
    <t>1.1.2.6.5</t>
  </si>
  <si>
    <t>Stabilizacja dynamiczna toru nr 2a</t>
  </si>
  <si>
    <t>1.1.2.6.6</t>
  </si>
  <si>
    <t>Ostateczna regulacja w planie i profilu toru nr 2a</t>
  </si>
  <si>
    <t>1.1.2.7</t>
  </si>
  <si>
    <t>Budowa toru nr 2b</t>
  </si>
  <si>
    <t>1.1.2.7.1</t>
  </si>
  <si>
    <t>Zabudowa subwarstwy tor nr 2b</t>
  </si>
  <si>
    <t>1.1.2.7.2</t>
  </si>
  <si>
    <t>Zabudowa warstwy ochronnej z geowłókniną toru nr 2b</t>
  </si>
  <si>
    <t>1.1.2.7.3</t>
  </si>
  <si>
    <t>Budowa pozostałej nawierzchni toru nr 2b</t>
  </si>
  <si>
    <t>1.1.2.7.4</t>
  </si>
  <si>
    <t>Balastowanie toru nr 2b</t>
  </si>
  <si>
    <t>1.1.2.7.5</t>
  </si>
  <si>
    <t>Stabilizacja dynamiczna toru nr 2b</t>
  </si>
  <si>
    <t>1.1.2.7.6</t>
  </si>
  <si>
    <t>Ostateczna regulacja w planie i profilu toru nr 2b</t>
  </si>
  <si>
    <t>1.1.2.8</t>
  </si>
  <si>
    <t>Budowa toru nr 3a</t>
  </si>
  <si>
    <t>1.1.2.8.1</t>
  </si>
  <si>
    <t>Zabudowa subwarstwy tor nr 3a</t>
  </si>
  <si>
    <t>1.1.2.8.2</t>
  </si>
  <si>
    <t>Zabudowa warstwy ochronnej z geowłókniną toru nr 3a</t>
  </si>
  <si>
    <t>1.1.2.8.3</t>
  </si>
  <si>
    <t>Budowa budowa pozostałej nawierzchni toru nr 3a</t>
  </si>
  <si>
    <t>1.1.2.8.4</t>
  </si>
  <si>
    <t>Balastowanie toru nr 3a</t>
  </si>
  <si>
    <t>1.1.2.8.5</t>
  </si>
  <si>
    <t>Stabilizacja dynamiczna toru nr 3a</t>
  </si>
  <si>
    <t>1.1.2.8.6</t>
  </si>
  <si>
    <t>Ostateczna regulacja w planie i profilu toru nr 3a</t>
  </si>
  <si>
    <t>1.1.2.9</t>
  </si>
  <si>
    <t>Budowa toru nr 3b</t>
  </si>
  <si>
    <t>1.1.2.9.1</t>
  </si>
  <si>
    <t>Zabudowa subwarstwy tor nr 3b</t>
  </si>
  <si>
    <t>1.1.2.9.2</t>
  </si>
  <si>
    <t>Zabudowa warstwy ochronnej z geowłókniną toru nr 3b</t>
  </si>
  <si>
    <t>1.1.2.9.3</t>
  </si>
  <si>
    <t>Budowa pozostałej nawierzchni toru nr 3b</t>
  </si>
  <si>
    <t>1.1.2.9.4</t>
  </si>
  <si>
    <t>Balastowanie toru nr 3b</t>
  </si>
  <si>
    <t>1.1.2.9.5</t>
  </si>
  <si>
    <t>Stabilizacja dynamiczna toru nr 3b</t>
  </si>
  <si>
    <t>1.1.2.9.6</t>
  </si>
  <si>
    <t>Ostateczna regulacja w planie i profilu toru nr 3b</t>
  </si>
  <si>
    <t>1.1.2.10</t>
  </si>
  <si>
    <t>Kozły oporowe</t>
  </si>
  <si>
    <t>1.1.2.10.1</t>
  </si>
  <si>
    <t>ST.02.02.01</t>
  </si>
  <si>
    <t>Budowa kozła oporowego w torze nr 2a</t>
  </si>
  <si>
    <t>1.1.2.10.2</t>
  </si>
  <si>
    <t>Budowa kozła oporowego w torze nr 2b</t>
  </si>
  <si>
    <t>1.1.2.10.3</t>
  </si>
  <si>
    <t>Budowa kozła oporowego w torze nr 3a</t>
  </si>
  <si>
    <t>1.1.2.10.4</t>
  </si>
  <si>
    <t>Budowa kozła oporowego w torze nr 3b</t>
  </si>
  <si>
    <t>1.1.2.11</t>
  </si>
  <si>
    <t>Budowa rozjazdu zwyczajnego rozjazd typu Rz 60E1-1:14-760 w torze nr 1 - 4 sztuki</t>
  </si>
  <si>
    <t>1.1.2.11.1</t>
  </si>
  <si>
    <t>ST.02.02.02.</t>
  </si>
  <si>
    <t>Zabudowa subwarstwy rozjazdu zwyczajnego Rz 60E1-1:14-760 - 4 sztuki</t>
  </si>
  <si>
    <t>1.1.2.11.2</t>
  </si>
  <si>
    <t>ST.02.01.02.
ST.02.01.03.</t>
  </si>
  <si>
    <t>Zabudowa warstwy ochronnej z geowłókniną rozjazdu zwyczajnego Rz 60E1-1:14-760 - 4 sztuki</t>
  </si>
  <si>
    <t>1.1.2.11.3</t>
  </si>
  <si>
    <t>Budowa pozostałej nawierzchni rozjazdu zwyczajnego Rz 60E1-1:14-760 - 4 sztuki</t>
  </si>
  <si>
    <t>1.1.2.11.4</t>
  </si>
  <si>
    <t>Stabilizacja dynamiczna rozjazdu zwyczajnego Rz 60E1-1:14-760 - 4 sztuki</t>
  </si>
  <si>
    <t>1.1.2.11.5</t>
  </si>
  <si>
    <t>Podbicie rozjazdu zwyczajnego Rz 60E1-1:14-760 - 4 sztuki</t>
  </si>
  <si>
    <t>1.1.2.11.6</t>
  </si>
  <si>
    <t>Szlifowanie rozjazdu zwyczajnego Rz 60E1-1:14-760 - 4 sztuki</t>
  </si>
  <si>
    <t>1.1.2.12</t>
  </si>
  <si>
    <t>Budowa rozjazdu rozjazdu łukowego dwustronnego 60E1-760/496-1:9 w torze nr 2 - 2 sztuki</t>
  </si>
  <si>
    <t>1.1.2.12.1</t>
  </si>
  <si>
    <t>Zabudowa subwarstwy rozjazdu łukowego dwustronnego 60E1-760/496-1:9 - 2 sztuki</t>
  </si>
  <si>
    <t>1.1.2.12.2</t>
  </si>
  <si>
    <t>Zabudowa warstwy ochronnej z geowłókniną rozjazdu łukowego dwustronnego 60E1-760/496-1:9 - 2 sztuki</t>
  </si>
  <si>
    <t>1.1.2.12.3</t>
  </si>
  <si>
    <t>Budowa pozostałej nawierzchni rozjazdu łukowego dwustronnego 60E1-760/496-1:9 - 2 sztuki</t>
  </si>
  <si>
    <t>1.1.2.12.4</t>
  </si>
  <si>
    <t>Stabilizacja dynamiczna rozjazdu łukowego dwustronnego 60E1-760/496-1:9 - 2 sztuki</t>
  </si>
  <si>
    <t>1.1.2.12.5</t>
  </si>
  <si>
    <t>Podbicie rozjazdu rozjazdu łukowego dwustronnego 60E1-760/496-1:9 - 2 sztuki</t>
  </si>
  <si>
    <t>1.1.2.12.6</t>
  </si>
  <si>
    <t>Szlifowanie rozjazdu rozjazdu łukowego dwustronnego 60E1-760/496-1:9 - 2 sztuki</t>
  </si>
  <si>
    <t>1.1.2.13</t>
  </si>
  <si>
    <t>Budowa rozjazdu rozjazdu łukowego dwustronnego 60E1-760/496-1:9 w torze nr 3</t>
  </si>
  <si>
    <t>1.1.2.13.1</t>
  </si>
  <si>
    <t>ST.02.01.01.
ST.02.01.04.
ST.02.01.05</t>
  </si>
  <si>
    <t>Zabudowa subwarstwy rozjazdu łukowego dwustronnego 60E1-760/496-1:9</t>
  </si>
  <si>
    <t>1.1.2.13.2</t>
  </si>
  <si>
    <t>1.1.2.13.3</t>
  </si>
  <si>
    <t>Budowa pozostałej nawierzchni rozjazdu łukowego dwustronnego 60E1-760/496-1:9</t>
  </si>
  <si>
    <t>1.1.2.13.4</t>
  </si>
  <si>
    <t>ST.02.01.
ST.02.02.</t>
  </si>
  <si>
    <t>Stabilizacja dynamiczna rozjazdu łukowego dwustronnego 60E1-760/496-1:9</t>
  </si>
  <si>
    <t>1.1.2.13.5</t>
  </si>
  <si>
    <t>Podbicie rozjazdu rozjazdu łukowego dwustronnego 60E1-760/496-1:9</t>
  </si>
  <si>
    <t>1.1.2.13.6</t>
  </si>
  <si>
    <t>Szlifowanie rozjazdu rozjazdu łukowego dwustronnego 60E1-760/496-1:9</t>
  </si>
  <si>
    <t>1.1.2.14</t>
  </si>
  <si>
    <t>Budowa rozjazdu zwyczajnego rozjazd typu Rz 60E1-1:9-300 w torze nr 3</t>
  </si>
  <si>
    <t>1.1.2.14.1</t>
  </si>
  <si>
    <t>Zabudowa subwarstwy rozjazdu zwyczajnego Rz 60E1-1:9-300</t>
  </si>
  <si>
    <t>1.1.2.14.2</t>
  </si>
  <si>
    <t>Zabudowa warstwy ochronnej z geowłókniną rozjazdu zwyczajnego Rz 60E1-1:9-300</t>
  </si>
  <si>
    <t>1.1.2.14.3</t>
  </si>
  <si>
    <t>Budowa pozostałej nawierzchni rozjazdu zwyczajnego Rz 60E1-1:9-300</t>
  </si>
  <si>
    <t>1.1.2.14.4</t>
  </si>
  <si>
    <t>Stabilizacja dynamiczna rozjazdu zwyczajnego Rz 60E1-1:9-300</t>
  </si>
  <si>
    <t>1.1.2.14.5</t>
  </si>
  <si>
    <t>Podbicie rozjazdu zwyczajnego Rz 60E1-1:9-300</t>
  </si>
  <si>
    <t>1.1.2.14.6</t>
  </si>
  <si>
    <t>Szlifowanie rozjazdu zwyczajnego Rz 60E1-1:9-300</t>
  </si>
  <si>
    <t>1.1.2.15</t>
  </si>
  <si>
    <t>1.1.2.15.1</t>
  </si>
  <si>
    <t>Most kolejowy w km 56+151 (tor nr 1, nr 2 i nr 3)</t>
  </si>
  <si>
    <t>1.1.2.16</t>
  </si>
  <si>
    <t>1.1.2.16.1</t>
  </si>
  <si>
    <t>Budowa rowu - umocnienia typu A i C</t>
  </si>
  <si>
    <t>1.1.2.16.2</t>
  </si>
  <si>
    <t>1.1.2.17</t>
  </si>
  <si>
    <t>1.1.2.17.1</t>
  </si>
  <si>
    <t>Montaż oznakowania - tor nr 1</t>
  </si>
  <si>
    <t>1.1.2.17.2</t>
  </si>
  <si>
    <t>Montaż oznakowania - tor nr 2, 2a i 2b</t>
  </si>
  <si>
    <t>1.1.2.17.3</t>
  </si>
  <si>
    <t>Montaż oznakowania - tor nr 3, 3a i 3b</t>
  </si>
  <si>
    <t>1.1.2.18</t>
  </si>
  <si>
    <t>Klińcowanie</t>
  </si>
  <si>
    <t>1.1.2.18.1</t>
  </si>
  <si>
    <t>Wykonanie klińcowania ław torowiska i międzytorzy</t>
  </si>
  <si>
    <t>Odcinek Męcina - bocznica Klęczany (od km 57+075 do km 61+220)</t>
  </si>
  <si>
    <t>1.1.3.1</t>
  </si>
  <si>
    <t>1.1.3.1.1</t>
  </si>
  <si>
    <t>Demontaż toru istniejącego z wszystkimi elementami nawierzchni z odwozem materiałów z rozbiórki, diagnostyką, segregacją i ułożeniem w stosy wraz z utylizacją materiałów nie nadających się do ponownej zabudowy (od istn. p.o. Męcina od km istn. 59,800)</t>
  </si>
  <si>
    <t>1.1.3.2</t>
  </si>
  <si>
    <t>1.1.3.2.1</t>
  </si>
  <si>
    <t>1.1.3.2.2</t>
  </si>
  <si>
    <t>Roboty ziemne wykopowo-nasypowe w przebiegu likwidowanego istniejącego śladu linii kolejowej (oo istn. p.o. Męcina od km istn. 59,480)</t>
  </si>
  <si>
    <t>1.1.3.2.3</t>
  </si>
  <si>
    <t>1.1.3.3</t>
  </si>
  <si>
    <t>1.1.3.3.1</t>
  </si>
  <si>
    <t>1.1.3.3.2</t>
  </si>
  <si>
    <t>1.1.3.3.3</t>
  </si>
  <si>
    <t>Budowa pozostałej nawierzchni toru  nr 1</t>
  </si>
  <si>
    <t>1.1.3.3.4</t>
  </si>
  <si>
    <t>1.1.3.3.5</t>
  </si>
  <si>
    <t>1.1.3.3.6</t>
  </si>
  <si>
    <t>1.1.3.3.7</t>
  </si>
  <si>
    <t>1.1.3.3.8</t>
  </si>
  <si>
    <t xml:space="preserve">Wykonanie klińcowania ław torowiska  </t>
  </si>
  <si>
    <t>1.1.3.4</t>
  </si>
  <si>
    <t>1.1.3.4.1</t>
  </si>
  <si>
    <t>Montaż odbojnic na moście kolejowym w km 57+147</t>
  </si>
  <si>
    <t>1.1.3.4.2</t>
  </si>
  <si>
    <t>Montaż odbojnic na moście kolejowym w km 58+077</t>
  </si>
  <si>
    <t>1.1.3.4.3</t>
  </si>
  <si>
    <t>Montaż odbojnic na moście kolejowym w km 58+827</t>
  </si>
  <si>
    <t>1.1.3.4.4</t>
  </si>
  <si>
    <t>Montaż odbojnic na moście kolejowym w km 59+702</t>
  </si>
  <si>
    <t>1.1.3.5</t>
  </si>
  <si>
    <t>1.1.3.5.1</t>
  </si>
  <si>
    <t>1.1.3.5.2</t>
  </si>
  <si>
    <t>1.1.3.6</t>
  </si>
  <si>
    <t>1.1.3.6.1</t>
  </si>
  <si>
    <t>1.1.3.7</t>
  </si>
  <si>
    <t>1.1.3.7.1</t>
  </si>
  <si>
    <t>Perony</t>
  </si>
  <si>
    <t>1.2.1.1</t>
  </si>
  <si>
    <t>p.o. Mordarka</t>
  </si>
  <si>
    <t>1.2.1.1.1</t>
  </si>
  <si>
    <t>ST.02.05.
ST.02.06.
ST.02.07.</t>
  </si>
  <si>
    <t>Budowa peronu nr 1 - p.o. Mordarka</t>
  </si>
  <si>
    <t>1.2.1.1.2</t>
  </si>
  <si>
    <t>D-02.00.00 D-04.04.01 D-08.02.01</t>
  </si>
  <si>
    <t>Budowa dojścia do peronu - p.o. Mordarka</t>
  </si>
  <si>
    <t>1.2.1.2</t>
  </si>
  <si>
    <t>p.o. Pisarzowa</t>
  </si>
  <si>
    <t>1.2.1.2.1</t>
  </si>
  <si>
    <t>ST.02.04.</t>
  </si>
  <si>
    <t>Rozbiórka istniejącego peronu - p.o. Pisarzowa</t>
  </si>
  <si>
    <t>1.2.1.3</t>
  </si>
  <si>
    <t>p.o. Męcina Podgórze</t>
  </si>
  <si>
    <t>1.2.1.3.1</t>
  </si>
  <si>
    <t>Rozbiórka istniejącego peronu - p.o. Męcina Podgórze</t>
  </si>
  <si>
    <t>1.2.2.1</t>
  </si>
  <si>
    <t>Rozbiórka istniejącego peronu p.o. Męcina</t>
  </si>
  <si>
    <t>1.2.2.2</t>
  </si>
  <si>
    <t>Budowa peronu nr 1 Stacja Męcina</t>
  </si>
  <si>
    <t>1.2.2.3</t>
  </si>
  <si>
    <t>Budowa dojścia do peronu nr 1 Stacja Męcina</t>
  </si>
  <si>
    <t>1.2.2.4</t>
  </si>
  <si>
    <t>Budowa peronu nr 2 Stacja Męcina</t>
  </si>
  <si>
    <t>1.2.2.5</t>
  </si>
  <si>
    <t>Budowa dojścia do peronu nr 2 Stacja Męcina</t>
  </si>
  <si>
    <t>1.2.3.1</t>
  </si>
  <si>
    <t>p.o. Chomranice</t>
  </si>
  <si>
    <t>1.2.3.1.1</t>
  </si>
  <si>
    <t>Rozbiórka istniejącego peronu - p.o. Chomranice</t>
  </si>
  <si>
    <t>1.2.3.1.2</t>
  </si>
  <si>
    <t>Budowa peronu nr 1 - p.o. Chomranice</t>
  </si>
  <si>
    <t>1.2.3.1.3</t>
  </si>
  <si>
    <t>Budowa dojścia do peronu - p.o. Chomranice</t>
  </si>
  <si>
    <t>Suma RCO - Roboty torowe:</t>
  </si>
  <si>
    <t>K.01.01/1</t>
  </si>
  <si>
    <t>K.01.01/2</t>
  </si>
  <si>
    <t>K.01.01/3</t>
  </si>
  <si>
    <t>K.01.01/4</t>
  </si>
  <si>
    <t>K.01.01/5</t>
  </si>
  <si>
    <t>K.01.01/6</t>
  </si>
  <si>
    <t>K.01.01/7</t>
  </si>
  <si>
    <t>K.01.01/8</t>
  </si>
  <si>
    <t>K.01.01/9</t>
  </si>
  <si>
    <t>K.01.01/10</t>
  </si>
  <si>
    <t>K.01.01/11</t>
  </si>
  <si>
    <t>K.01.01/12</t>
  </si>
  <si>
    <t>K.01.01/13</t>
  </si>
  <si>
    <t>K.01.01/14</t>
  </si>
  <si>
    <t>K.01.01/15</t>
  </si>
  <si>
    <t>K.01.01/16</t>
  </si>
  <si>
    <t>K.01.01/17</t>
  </si>
  <si>
    <t>K.01.01/18</t>
  </si>
  <si>
    <t>K.01.01/19</t>
  </si>
  <si>
    <t>K.01.01/20</t>
  </si>
  <si>
    <t>K.01.01/21</t>
  </si>
  <si>
    <t>K.01.01/22</t>
  </si>
  <si>
    <t>K.01.01/23</t>
  </si>
  <si>
    <t>K.01.01/24</t>
  </si>
  <si>
    <t>K.01.01/25</t>
  </si>
  <si>
    <t>K.01.01/26</t>
  </si>
  <si>
    <t>K.01.01/27</t>
  </si>
  <si>
    <t>K.01.01/28</t>
  </si>
  <si>
    <t>K.01.01/29</t>
  </si>
  <si>
    <t>K.01.01/30</t>
  </si>
  <si>
    <t>K.01.01/31</t>
  </si>
  <si>
    <t>K.01.01/32</t>
  </si>
  <si>
    <t>K.01.01/33</t>
  </si>
  <si>
    <t>K.01.01/34</t>
  </si>
  <si>
    <t>K.01.01/35</t>
  </si>
  <si>
    <t>K.01.01/36</t>
  </si>
  <si>
    <t>K.01.01/37</t>
  </si>
  <si>
    <t>K.01.01/38</t>
  </si>
  <si>
    <t>K.01.01/39</t>
  </si>
  <si>
    <t>K.01.01/40</t>
  </si>
  <si>
    <t>K.01.01/41</t>
  </si>
  <si>
    <t>K.01.01/42</t>
  </si>
  <si>
    <t>K.01.01/43</t>
  </si>
  <si>
    <t>K.01.01/44</t>
  </si>
  <si>
    <t>K.01.01/45</t>
  </si>
  <si>
    <t>K.01.01/46</t>
  </si>
  <si>
    <t>K.01.01/47</t>
  </si>
  <si>
    <t>K.01.01/48</t>
  </si>
  <si>
    <t>K.01.01/49</t>
  </si>
  <si>
    <t>K.01.01/50</t>
  </si>
  <si>
    <t>K.01.01/51</t>
  </si>
  <si>
    <t>K.01.01/52</t>
  </si>
  <si>
    <t>K.01.01/53</t>
  </si>
  <si>
    <t>K.01.01/54</t>
  </si>
  <si>
    <t>K.01.01/55</t>
  </si>
  <si>
    <t>K.01.01/56</t>
  </si>
  <si>
    <t>K.01.01/57</t>
  </si>
  <si>
    <t>K.01.01/58</t>
  </si>
  <si>
    <t>K.01.01/59</t>
  </si>
  <si>
    <t>K.01.01/60</t>
  </si>
  <si>
    <t>K.01.01/61</t>
  </si>
  <si>
    <t>K.01.01/62</t>
  </si>
  <si>
    <t>K.01.01/63</t>
  </si>
  <si>
    <t>K.01.01/64</t>
  </si>
  <si>
    <t>K.01.01/65</t>
  </si>
  <si>
    <t>K.01.01/66</t>
  </si>
  <si>
    <t>K.01.01/67</t>
  </si>
  <si>
    <t>K.01.01/68</t>
  </si>
  <si>
    <t>K.01.01/69</t>
  </si>
  <si>
    <t>K.01.01/70</t>
  </si>
  <si>
    <t>K.01.01/71</t>
  </si>
  <si>
    <t>K.01.01/72</t>
  </si>
  <si>
    <t>K.01.01/73</t>
  </si>
  <si>
    <t>K.01.01/74</t>
  </si>
  <si>
    <t>K.01.01/75</t>
  </si>
  <si>
    <t>K.01.01/76</t>
  </si>
  <si>
    <t>K.01.01/77</t>
  </si>
  <si>
    <t>K.01.01/78</t>
  </si>
  <si>
    <t>K.01.01/79</t>
  </si>
  <si>
    <t>K.01.01/80</t>
  </si>
  <si>
    <t>K.01.01/81</t>
  </si>
  <si>
    <t>K.01.01/82</t>
  </si>
  <si>
    <t>K.01.01/83</t>
  </si>
  <si>
    <t>K.01.01/84</t>
  </si>
  <si>
    <t>K.01.01/85</t>
  </si>
  <si>
    <t>K.01.01/86</t>
  </si>
  <si>
    <t>K.01.01/87</t>
  </si>
  <si>
    <t>K.01.01/88</t>
  </si>
  <si>
    <t>K.01.01/89</t>
  </si>
  <si>
    <t>K.01.01/90</t>
  </si>
  <si>
    <t>K.01.01/91</t>
  </si>
  <si>
    <t>K.01.01/92</t>
  </si>
  <si>
    <t>K.01.01/93</t>
  </si>
  <si>
    <t>K.01.01/94</t>
  </si>
  <si>
    <t>K.01.01/95</t>
  </si>
  <si>
    <t>K.01.01/96</t>
  </si>
  <si>
    <t>K.01.01/97</t>
  </si>
  <si>
    <t>K.01.01/98</t>
  </si>
  <si>
    <t>K.01.01/99</t>
  </si>
  <si>
    <t>K.01.01/100</t>
  </si>
  <si>
    <t>K.01.01/101</t>
  </si>
  <si>
    <t>K.01.01/102</t>
  </si>
  <si>
    <t>K.01.01/103</t>
  </si>
  <si>
    <t>K.01.01/104</t>
  </si>
  <si>
    <t>K.01.01/105</t>
  </si>
  <si>
    <t>K.01.01/106</t>
  </si>
  <si>
    <t>K.01.01/107</t>
  </si>
  <si>
    <t>K.01.01/108</t>
  </si>
  <si>
    <t>K.01.01/109</t>
  </si>
  <si>
    <t>K.01.01/110</t>
  </si>
  <si>
    <t>K.01.01/111</t>
  </si>
  <si>
    <t>K.01.01/112</t>
  </si>
  <si>
    <t>K.01.01/113</t>
  </si>
  <si>
    <t>K.01.01/114</t>
  </si>
  <si>
    <t>K.01.01/115</t>
  </si>
  <si>
    <t>K.01.01/116</t>
  </si>
  <si>
    <t>K.01.01/117</t>
  </si>
  <si>
    <t>K.01.01/118</t>
  </si>
  <si>
    <t>K.01.01/119</t>
  </si>
  <si>
    <t>K.01.01/120</t>
  </si>
  <si>
    <t>K.01.01/121</t>
  </si>
  <si>
    <t>K.01.01/122</t>
  </si>
  <si>
    <t>Suma RCO - Perony:</t>
  </si>
  <si>
    <t>K.01.02/1</t>
  </si>
  <si>
    <t>K.01.02/2</t>
  </si>
  <si>
    <t>K.01.02/3</t>
  </si>
  <si>
    <t>K.01.02/4</t>
  </si>
  <si>
    <t>K.01.02/5</t>
  </si>
  <si>
    <t>K.01.02/6</t>
  </si>
  <si>
    <t>K.01.02/7</t>
  </si>
  <si>
    <t>K.01.02/8</t>
  </si>
  <si>
    <t>K.01.02/9</t>
  </si>
  <si>
    <t>K.01.02/10</t>
  </si>
  <si>
    <t>K.01.02/11</t>
  </si>
  <si>
    <t>K.01.02/12</t>
  </si>
  <si>
    <t>Część 1 - Wiadukt kolejowy km 49+721 w ciągu drogi wewnętrznej 49.72; Droga D1D (droga wewnętrzna)</t>
  </si>
  <si>
    <t>ST.03.</t>
  </si>
  <si>
    <t>Nawierzchnie (asfaltowe, betonowe, z kostek kamiennych/betonowych kruszywa, płyt przejazdowych, itp.) wraz z innymi elementami dróg</t>
  </si>
  <si>
    <t>Odtworzenia nawierzchni</t>
  </si>
  <si>
    <t>Pozostałe roboty</t>
  </si>
  <si>
    <t>Część 2 - Droga D2D (droga wewnętrzna); Droga D10D (droga wewnętrzna); Wiadukt kolejowy km 54+191 w ciągu drogi wewnętrznej 54.20; Droga D3D (droga wewnętrzna); Droga D6D (dr. wewnętrzna); Wiadukt drogowy km 54+637 w ciągu drogi gminnej nr 340456K</t>
  </si>
  <si>
    <t>1.2.5</t>
  </si>
  <si>
    <t>1.3</t>
  </si>
  <si>
    <t>Część 3 - Most kolejowy km 54+837 w ciągu drogi powiatowej nr 1551K, droga wewnętrzna D11D</t>
  </si>
  <si>
    <t>1.3.1</t>
  </si>
  <si>
    <t>1.3.2</t>
  </si>
  <si>
    <t>1.3.3</t>
  </si>
  <si>
    <t>1.3.4</t>
  </si>
  <si>
    <t>1.3.5</t>
  </si>
  <si>
    <t>1.4</t>
  </si>
  <si>
    <t>Część 4 - Wiadukt kolejowy km 55+269 w ciągu drogi wewnętrznej 55.27</t>
  </si>
  <si>
    <t>1.4.1</t>
  </si>
  <si>
    <t>1.4.2</t>
  </si>
  <si>
    <t>1.4.3</t>
  </si>
  <si>
    <t>1.4.4</t>
  </si>
  <si>
    <t>1.4.5</t>
  </si>
  <si>
    <t>1.5</t>
  </si>
  <si>
    <t>Część 5 - Wiadukt drogowy km 55+753 w ciągu drogi wewnętrznej 55.75</t>
  </si>
  <si>
    <t>1.5.1</t>
  </si>
  <si>
    <t>1.5.2</t>
  </si>
  <si>
    <t>1.5.3</t>
  </si>
  <si>
    <t>1.5.4</t>
  </si>
  <si>
    <t>1.5.5</t>
  </si>
  <si>
    <t>1.6</t>
  </si>
  <si>
    <t>Część 6 - Most kolejowy km 56+151 w ciągu drogi wewnętrznej 56.00</t>
  </si>
  <si>
    <t>1.6.1</t>
  </si>
  <si>
    <t>1.6.2</t>
  </si>
  <si>
    <t>1.6.3</t>
  </si>
  <si>
    <t>1.6.4</t>
  </si>
  <si>
    <t>1.6.5</t>
  </si>
  <si>
    <t>1.7</t>
  </si>
  <si>
    <t xml:space="preserve">Część 7 - Wiadukt kolejowy km 56+272 w ciągu drogi wewnętrznej 56.25  </t>
  </si>
  <si>
    <t>1.7.1</t>
  </si>
  <si>
    <t>1.7.2</t>
  </si>
  <si>
    <t>1.7.3</t>
  </si>
  <si>
    <t>1.7.4</t>
  </si>
  <si>
    <t>1.7.5</t>
  </si>
  <si>
    <t>1.8</t>
  </si>
  <si>
    <t>Część 8 - Wiadukt drogowy km 56+641 w ciągu drogi gminnej nr 340454K; Dojazd do nastawni - Zjazd publ. 0.25; Droga D13D (droga wewnętrzna); Droga D15D (droga wewnętrzna); Droga wewnętrzna 56.75</t>
  </si>
  <si>
    <t>1.8.1</t>
  </si>
  <si>
    <t>1.8.2</t>
  </si>
  <si>
    <t>1.8.3</t>
  </si>
  <si>
    <t>1.8.4</t>
  </si>
  <si>
    <t>1.8.5</t>
  </si>
  <si>
    <t>1.9</t>
  </si>
  <si>
    <t xml:space="preserve">Część 9 - Most kolejowy km 57+147 w ciągu drogi wewnętrznej 57.10 </t>
  </si>
  <si>
    <t>1.9.1</t>
  </si>
  <si>
    <t>1.9.2</t>
  </si>
  <si>
    <t>1.9.3</t>
  </si>
  <si>
    <t>1.9.4</t>
  </si>
  <si>
    <t>1.9.5</t>
  </si>
  <si>
    <t>1.10</t>
  </si>
  <si>
    <t xml:space="preserve">Część 10 - Wiadukt drogowy km 57+326 w ciągu drogi gminnej nr 340452K; Droga D4D (droga wewnętrzna); Droga wewnętrzna 57.25; </t>
  </si>
  <si>
    <t>1.10.1</t>
  </si>
  <si>
    <t>1.10.2</t>
  </si>
  <si>
    <t>1.10.3</t>
  </si>
  <si>
    <t>1.10.4</t>
  </si>
  <si>
    <t>1.10.5</t>
  </si>
  <si>
    <t>1.11</t>
  </si>
  <si>
    <t>Część 11 - Most kolejowy km 58+077 w ciągu drogi wewnętrznej 58.05; Droga D12D (droga wewnętrzna)</t>
  </si>
  <si>
    <t>1.11.1</t>
  </si>
  <si>
    <t>1.11.2</t>
  </si>
  <si>
    <t>1.11.3</t>
  </si>
  <si>
    <t>1.11.4</t>
  </si>
  <si>
    <t>1.11.5</t>
  </si>
  <si>
    <t>1.12</t>
  </si>
  <si>
    <t>1.12.1</t>
  </si>
  <si>
    <t>1.12.2</t>
  </si>
  <si>
    <t>1.12.3</t>
  </si>
  <si>
    <t>1.12.4</t>
  </si>
  <si>
    <t>1.12.5</t>
  </si>
  <si>
    <t>1.13</t>
  </si>
  <si>
    <t>Część 13 - Wiadukt kolejowy km 59+245 w ciągu drogi gminnej nr 290443K; Droga D7D (droga wewnętrzna); Droga D8D (droga wewnętrzna)</t>
  </si>
  <si>
    <t>1.13.1</t>
  </si>
  <si>
    <t>1.13.2</t>
  </si>
  <si>
    <t>1.13.3</t>
  </si>
  <si>
    <t>1.13.4</t>
  </si>
  <si>
    <t>1.13.5</t>
  </si>
  <si>
    <t>1.14</t>
  </si>
  <si>
    <t>Część 14 - Most kolejowy km 59+702 w ciągu drogi powiatowej nr 1552K, Droga gminna nr 290446K</t>
  </si>
  <si>
    <t>1.14.1</t>
  </si>
  <si>
    <t>1.14.2</t>
  </si>
  <si>
    <t>1.14.3</t>
  </si>
  <si>
    <t>1.14.4</t>
  </si>
  <si>
    <t>1.14.5</t>
  </si>
  <si>
    <t>1.15</t>
  </si>
  <si>
    <t>Część 15 - Droga gminna nr 290444K; Droga wewnętrzna 61.00; Projektowany przejazd kat. B km 61+110 (droga gminna nr 290578K)</t>
  </si>
  <si>
    <t>1.15.1</t>
  </si>
  <si>
    <t>1.15.2</t>
  </si>
  <si>
    <t>1.15.3</t>
  </si>
  <si>
    <t>1.15.4</t>
  </si>
  <si>
    <t>1.15.5</t>
  </si>
  <si>
    <t>1.16</t>
  </si>
  <si>
    <t>Część 16 - Prace drogowe na starotorzu linii kolejowej nr 104</t>
  </si>
  <si>
    <t>1.16.1</t>
  </si>
  <si>
    <t>1.16.2</t>
  </si>
  <si>
    <t>1.16.3</t>
  </si>
  <si>
    <t>1.16.4</t>
  </si>
  <si>
    <t>1.16.5</t>
  </si>
  <si>
    <t>1.17</t>
  </si>
  <si>
    <t xml:space="preserve">Część 17 - Docelowa organizacja ruchu </t>
  </si>
  <si>
    <t>1.17.1</t>
  </si>
  <si>
    <t xml:space="preserve">Oznakowanie poziome </t>
  </si>
  <si>
    <t>1.17.2</t>
  </si>
  <si>
    <t xml:space="preserve">Oznakowanie pionowe                         </t>
  </si>
  <si>
    <t>1.17.3</t>
  </si>
  <si>
    <t xml:space="preserve">Oznakowanie do likwidacji               </t>
  </si>
  <si>
    <t>1.18</t>
  </si>
  <si>
    <t xml:space="preserve">Część 18 - Pozostałe roboty </t>
  </si>
  <si>
    <t>1.18.1</t>
  </si>
  <si>
    <t xml:space="preserve">Pozostałe roboty </t>
  </si>
  <si>
    <t>Część 12 - Droga D16D (droga wewnętrzna); Wiadukt kolejowy km 58+376 w ciągu drogi gminnej nr 290434K; Droga D5D (droga wewnętrzna)</t>
  </si>
  <si>
    <t>3</t>
  </si>
  <si>
    <t>Urządzenia sterowania ruchem kolejowym</t>
  </si>
  <si>
    <t>Prace projektowe - cały odcinek D</t>
  </si>
  <si>
    <t xml:space="preserve"> 1.1.1</t>
  </si>
  <si>
    <t>ST.00.00</t>
  </si>
  <si>
    <t>Dokumentacja wykonawcza, powykonawcza, montażowa</t>
  </si>
  <si>
    <t xml:space="preserve"> 1.1.2</t>
  </si>
  <si>
    <t>Dokumentacja fazowania robót</t>
  </si>
  <si>
    <t xml:space="preserve"> 1.1.3</t>
  </si>
  <si>
    <t>ST.00.00
ST.01.00</t>
  </si>
  <si>
    <t>Pomiary geodezyjne</t>
  </si>
  <si>
    <t xml:space="preserve"> 1.1.4</t>
  </si>
  <si>
    <t>ST.00.00
ST.04.07</t>
  </si>
  <si>
    <t>Usunięcie kolizji</t>
  </si>
  <si>
    <t xml:space="preserve"> 1.2</t>
  </si>
  <si>
    <t xml:space="preserve"> 1.2.1</t>
  </si>
  <si>
    <t>Certyfikacja podsystemu "Sterowanie" dla całego odcinka D</t>
  </si>
  <si>
    <t xml:space="preserve"> 2.1</t>
  </si>
  <si>
    <t>Szlak Limanowa - Męcina</t>
  </si>
  <si>
    <t xml:space="preserve"> 2.1.1</t>
  </si>
  <si>
    <t>ST.04.07.</t>
  </si>
  <si>
    <t>Budowa samoczynnej blokady liniowej (w tym zabudowa urządzeń w tunelu na specjalnych konstrukcjach)</t>
  </si>
  <si>
    <t xml:space="preserve"> 2.1.2</t>
  </si>
  <si>
    <t>ST.04.01</t>
  </si>
  <si>
    <t>Budowa wskaźników dla przystanku Mordarka</t>
  </si>
  <si>
    <t xml:space="preserve"> 2.1.3</t>
  </si>
  <si>
    <t>ST.04.02.</t>
  </si>
  <si>
    <t xml:space="preserve"> 2.2</t>
  </si>
  <si>
    <t>Stacja Męcina</t>
  </si>
  <si>
    <t xml:space="preserve"> 2.2.1</t>
  </si>
  <si>
    <t>ST.04.01.
ST.04.03.
ST.04.04.</t>
  </si>
  <si>
    <t>Zabudowa urządzeń zewnętrznych wraz z siecią kablową (w tym zakup, demontaż i montaż urządzeń)</t>
  </si>
  <si>
    <t xml:space="preserve"> 2.2.2</t>
  </si>
  <si>
    <t>ST.04.06.</t>
  </si>
  <si>
    <t>Zabudowa urządzeń wewnętrznych wraz z siecią kablową (w tym zakup, demontaż i montaż urządzeń)</t>
  </si>
  <si>
    <t xml:space="preserve"> 2.2.3</t>
  </si>
  <si>
    <t>Budowa interfejsów i uzależnień w urządzeniach stacyjnych (w tym zakup, demontaż i montaż urządzeń)</t>
  </si>
  <si>
    <t xml:space="preserve"> 2.2.4</t>
  </si>
  <si>
    <t>Budowa serwerów i stanowiska obsługi</t>
  </si>
  <si>
    <t xml:space="preserve"> 2.2.5</t>
  </si>
  <si>
    <t>ST.04.08.</t>
  </si>
  <si>
    <t>Budowa systemu zasilania bezprzerwowego</t>
  </si>
  <si>
    <t xml:space="preserve"> 2.2.6</t>
  </si>
  <si>
    <t>Budowa terminala PIP</t>
  </si>
  <si>
    <t xml:space="preserve"> 2.2.7</t>
  </si>
  <si>
    <t>Powiązanie stacji Męcina z systemami PIP dla automatycznego wysyłania i przyjmowania informacji o pociągach</t>
  </si>
  <si>
    <t xml:space="preserve"> 2.2.8</t>
  </si>
  <si>
    <t>Włączenie stacji Męcina wraz z przyległymi szlakami do LCS Nowy Sącz</t>
  </si>
  <si>
    <t xml:space="preserve"> 2.2.9</t>
  </si>
  <si>
    <t>ST.04.02</t>
  </si>
  <si>
    <t xml:space="preserve"> 2.3</t>
  </si>
  <si>
    <t>Szlak Męcina - Marcinkowice</t>
  </si>
  <si>
    <t xml:space="preserve"> 2.3.1</t>
  </si>
  <si>
    <t>Budowa samoczynnej blokady liniowej</t>
  </si>
  <si>
    <t xml:space="preserve"> 2.3.2</t>
  </si>
  <si>
    <t>ST.04.10.</t>
  </si>
  <si>
    <t>Budowa urządzeń na przejeździe kat. B (w tym zakup i montaż urządzeń)</t>
  </si>
  <si>
    <t xml:space="preserve"> 2.3.3</t>
  </si>
  <si>
    <t>Likwidacja 1 przejazdu kat. C</t>
  </si>
  <si>
    <t xml:space="preserve"> 2.3.4</t>
  </si>
  <si>
    <t>Budowa wskaźników dla przystanku Chomranice</t>
  </si>
  <si>
    <t xml:space="preserve"> 2.3.5</t>
  </si>
  <si>
    <t xml:space="preserve"> 2.4</t>
  </si>
  <si>
    <t>Cały odcinek D</t>
  </si>
  <si>
    <t xml:space="preserve"> 2.4.1</t>
  </si>
  <si>
    <t>Fazowanie robót dla całego odcinka D</t>
  </si>
  <si>
    <t>Suma RCO - Urządzenia sterowania ruchem kolejowym:</t>
  </si>
  <si>
    <t>Suma RCO - Układ drogowy i przejazdy kolejowo-drogowe:</t>
  </si>
  <si>
    <t>4</t>
  </si>
  <si>
    <t>Montaż konstrukcji wsporczych - szlak: LIMANOWA - MĘCINA [od km 48+600 do km 55+744]</t>
  </si>
  <si>
    <t>ST.05.</t>
  </si>
  <si>
    <t>Montaż słupów indywidualnych z fundamentem palowym</t>
  </si>
  <si>
    <t>Montaż konstrukcji bramkowych (komplet) z fundamentem palowym</t>
  </si>
  <si>
    <t>Montaż odciągów z fundamentem palowym</t>
  </si>
  <si>
    <t>Ustawienie wskaźników We wolnostojących, tablic ostrzegawczych peronowych oraz malowanie lokat słupów</t>
  </si>
  <si>
    <t>Montaż konstrukcji wsporczych - stacja: MĘCINA [od km 55+744 do km 57+075]</t>
  </si>
  <si>
    <t>2.1</t>
  </si>
  <si>
    <t>Montaż słupów indywidualnych z fundamentem palowym - TOR 1; TOR 2; TOR 3</t>
  </si>
  <si>
    <t>2.2</t>
  </si>
  <si>
    <t>2.3</t>
  </si>
  <si>
    <t>Montaż odciągów z fundamentem palowym - TOR 1; TOR 2; TOR 3</t>
  </si>
  <si>
    <t>2.4</t>
  </si>
  <si>
    <t>Montaż konstrukcji wsporczych - odcinek: MĘCINA - BOCZNICA KLĘCZANY [od km 57+075 do km 61+581]</t>
  </si>
  <si>
    <t>3.1</t>
  </si>
  <si>
    <t>3.2</t>
  </si>
  <si>
    <t>3.3</t>
  </si>
  <si>
    <t>3.4</t>
  </si>
  <si>
    <t>Montaż sieci trakcyjnej - szlak: LIMANOWA - MĘCINA [od km 48+600 do km 55+744]</t>
  </si>
  <si>
    <t>4.1</t>
  </si>
  <si>
    <t xml:space="preserve">Montaż podwieszeń sieci jezdnej </t>
  </si>
  <si>
    <t>4.2</t>
  </si>
  <si>
    <t>Wywieszenie sieci jezdnej</t>
  </si>
  <si>
    <t>4.3</t>
  </si>
  <si>
    <t>Montaż kotwień bezciężarowych, kotwień stałych oraz kotwień środkowych sieci trakcyjnej</t>
  </si>
  <si>
    <t>4.4</t>
  </si>
  <si>
    <t>Montaż izolatorów sekcyjnych, połączeń elektrycznych sieci jezdnych w przęśle naprężenia, elastycznych podwieszeń przewodów (z wieszakami) oraz odgromników rożkowych z połączeniami elektrycznymi</t>
  </si>
  <si>
    <t>4.5</t>
  </si>
  <si>
    <t>Montaż połączeń międzytokowych - sieć powrotna</t>
  </si>
  <si>
    <t>4.6</t>
  </si>
  <si>
    <t>Dwukrotna pomontażowa regulacja sieci jezdnej oraz wykonanie próby zwarciowej sieci trakcyjnej</t>
  </si>
  <si>
    <t>Montaż sieci trakcyjnej - stacja: MĘCINA - TOR 1; TOR 2; TOR 3 [od km 55+744 do km 57+075]</t>
  </si>
  <si>
    <t>5.1</t>
  </si>
  <si>
    <t>Montaż podwieszeń sieci jezdnej</t>
  </si>
  <si>
    <t>5.2</t>
  </si>
  <si>
    <t>5.3</t>
  </si>
  <si>
    <t>5.4</t>
  </si>
  <si>
    <t>5.5</t>
  </si>
  <si>
    <t>Montaż połączeń międzytokowych oraz międzytorowych - sieć powrotna</t>
  </si>
  <si>
    <t>5.6</t>
  </si>
  <si>
    <t>6</t>
  </si>
  <si>
    <t>Montaż sieci trakcyjnej - odcinek: MĘCINA - BOCZNICA KLĘCZANY [od km 57+075 do km 61+581]</t>
  </si>
  <si>
    <t>6.1</t>
  </si>
  <si>
    <t>6.2</t>
  </si>
  <si>
    <t>6.3</t>
  </si>
  <si>
    <t>6.4</t>
  </si>
  <si>
    <t>6.5</t>
  </si>
  <si>
    <t>6.6</t>
  </si>
  <si>
    <t>7</t>
  </si>
  <si>
    <t>Montaż uszynienia grupowego - szlak: LIMANOWA - MĘCINA [od km 48+600 do km 55+744]</t>
  </si>
  <si>
    <t>7.1</t>
  </si>
  <si>
    <t>Montaż uziomów konstrukcji wsporczych, kotwień liny uszynienia grupowego, montaż połączeń elektrycznych uszynienia grupowego z konstrukcjami wsporczymi, montaż podwieszeń przewodu uszyniającego na wysięgnikach</t>
  </si>
  <si>
    <t>7.2</t>
  </si>
  <si>
    <t>Wywieszenie liny uszynienia grupowego AFL6-120mm2 wraz z izolacją, Układanie kabla uszynienia grupowego YAKY 1x120 mm2</t>
  </si>
  <si>
    <t>7.3</t>
  </si>
  <si>
    <t>Montaż ograniczników niskonapięciowych wraz z ich połączeniami elektrycznymi</t>
  </si>
  <si>
    <t>7.4</t>
  </si>
  <si>
    <t>Pomontażowa regulacja, próby i badania linii uszynienia grupowego</t>
  </si>
  <si>
    <t>8</t>
  </si>
  <si>
    <t>Montaż uszynienia grupowego - stacja: MĘCINA [od km 55+744 do km 57+075]</t>
  </si>
  <si>
    <t>8.1</t>
  </si>
  <si>
    <t>8.2</t>
  </si>
  <si>
    <t>8.3</t>
  </si>
  <si>
    <t>8.4</t>
  </si>
  <si>
    <t>9</t>
  </si>
  <si>
    <t>Montaż uszynienia grupowego - odcinek: MĘCINA - BOCZNICA KLĘCZANY [od km 57+075 do km 61+581]</t>
  </si>
  <si>
    <t>9.1</t>
  </si>
  <si>
    <t>9.2</t>
  </si>
  <si>
    <t>9.3</t>
  </si>
  <si>
    <t>9.4</t>
  </si>
  <si>
    <t>10</t>
  </si>
  <si>
    <t>Montaż systemu lokalnego sterowania odłącznikami sieci trakcyjnej</t>
  </si>
  <si>
    <t>Montaż rozłączników z napędem silnikowym z połączeniami elektrycznymi, malowanie skrzynek napędowych odłączników sekcyjnych oraz montaż szafy sterowania odłącznikami sieci trakcyjnej</t>
  </si>
  <si>
    <t>Wykop dla kabli sterowania odłącznikami sieci trakcyjnej, układanie kabli sterowania lokalnego odłączników YKSY oraz układanie rur dla kabli sterowania odłącznikami sieci trakcyjnej metodą przewiertu</t>
  </si>
  <si>
    <t>Aktualizacja wizualizacji i sterowania odłącznikami sieci trakcyjnej w NC Kraków i / lub CUiD w LCS Nowy Sącz</t>
  </si>
  <si>
    <t>11</t>
  </si>
  <si>
    <t>Pozostałe prace branży Sieć trakcyjna</t>
  </si>
  <si>
    <t>11.1</t>
  </si>
  <si>
    <t>SUMA CAŁOŚCI</t>
  </si>
  <si>
    <t>Układy zasilające odbiory nietrakcyjne - LPN</t>
  </si>
  <si>
    <t>Roboty kablowe</t>
  </si>
  <si>
    <t>ST.06.</t>
  </si>
  <si>
    <t>Roboty kablowe na szlaku Limanowa - Męcina od km 48+600 do stacji ST-50 (Tunel I) w km 50+000</t>
  </si>
  <si>
    <t>Roboty kablowe na szlaku Limanowa - Męcina od stacji ST-50 (Tunel I) w km 50+000 do stacji ST-53 (Tunel II) w km 53+875 (LPN w tunelu)</t>
  </si>
  <si>
    <t>Roboty kablowe na szlaku Limanowa - Męcina od stacji ST-53 (Tunel II) w km 53+875 do km 55+744</t>
  </si>
  <si>
    <t>Roboty kablowe na stacji Męcina od km 55+744 do km 57+075</t>
  </si>
  <si>
    <t>Roboty kablowe na odcinku Męcina - bocznica Klęczany od km 57+075 do km 61+220</t>
  </si>
  <si>
    <t>Roboty montażowe w stacjach transformatorowych</t>
  </si>
  <si>
    <t>Montaż i stawianie kompletnej kontenerowej stacji transformatorowej z wyposażeniem w km 49+250</t>
  </si>
  <si>
    <t>Montaż i stawianie kompletnej kontenerowej stacji transformatorowej z wyposażeniem w km 50+000</t>
  </si>
  <si>
    <t>Montaż i stawianie kompletnej stacji wnętrzowej z wyposażeniem w km 51+965</t>
  </si>
  <si>
    <t>Montaż i stawianie kompletnej kontenerowej stacji transformatorowej z wyposażeniem w km 53+875</t>
  </si>
  <si>
    <t>2.5</t>
  </si>
  <si>
    <t>Montaż i stawianie kompletnej kontenerowej stacji transformatorowej z wyposażeniem w km 56+480</t>
  </si>
  <si>
    <t>2.6</t>
  </si>
  <si>
    <t>Montaż i stawianie kompletnej kontenerowej stacji transformatorowej z wyposażeniem w km 59+275</t>
  </si>
  <si>
    <t>2.7</t>
  </si>
  <si>
    <t>Montaż i stawianie kompletnej kontenerowej stacji transformatorowej z wyposażeniem w km 60+798</t>
  </si>
  <si>
    <t>2.8</t>
  </si>
  <si>
    <t>Dostawa i montaż kompletnych układów kompensacji mocy biernej w linii odpływowej nN 0,4kV, montowane w stacji transformatorowej, pomiary i weryfikacja parametrów kompensacji mocy biernej oraz ew. rozbudowa/przebudowa układów kompensacji mocy biernej</t>
  </si>
  <si>
    <t>2.9</t>
  </si>
  <si>
    <t>Dostawa i montaż szaf systemu sterowania odłącznikami i rozłącznikami sieci LPN w punktach nadzoru wraz z wizualizacją i szkoleniem obsługi</t>
  </si>
  <si>
    <t>Badania i pomiary</t>
  </si>
  <si>
    <t>Roboty pomiarowe na szlaku Limanowa - Męcina od km 48+600 do stacji ST-50 (Tunel I) w km 50+000</t>
  </si>
  <si>
    <t>Roboty pomiarowe na szlaku Limanowa - Męcina od stacji ST-50 (Tunel I) w km 50+000 do stacji ST-53 (Tunel II) w km 53+875 (LPN w tunelu)</t>
  </si>
  <si>
    <t>Roboty pomiarowe na szlaku Limanowa - Męcina od stacji ST-53 (Tunel II) w km 53+875 do km 55+744</t>
  </si>
  <si>
    <t>Roboty pomiarowe na stacji Męcina od km 55+744 do km 57+075</t>
  </si>
  <si>
    <t>3.5</t>
  </si>
  <si>
    <t>Roboty pomiarowe na odcinku Męcina - bocznica Klęczany od km 57+075 do km 61+220</t>
  </si>
  <si>
    <t>Roboty dodatkowe</t>
  </si>
  <si>
    <t>Montaż urządzeń i uruchomienie systemu nadzoru i zdalnego sterowania odłącznikami LPN wraz z wizualizacją w budynku LCS Nowy Sącz</t>
  </si>
  <si>
    <t>Prolongata warunków, uzgodnień wraz z wykonaniem projektów tymczasowych wynikających z harmonogramów robót oraz etapowania oraz koszt wyłączeń i nadzoru przez odpowiednie służby</t>
  </si>
  <si>
    <t xml:space="preserve">Roboty kolizyjne z innymi sieciami </t>
  </si>
  <si>
    <t>Wyłączenia, odbiory eksploatacyjne, dokumentacja powykonawcza</t>
  </si>
  <si>
    <t>Suma RCO - Układy zasilające odbiory nietrakcyjne - LPN:</t>
  </si>
  <si>
    <t>Sieci, instalacje i urządzenia elektroenergetyki do 1 kV; Zeszyt 6.3 - Zasilanie wież GSM-R</t>
  </si>
  <si>
    <t>ST-49</t>
  </si>
  <si>
    <t>Infrastruktura zasilana ze stacji ST-49 - km 49+250</t>
  </si>
  <si>
    <t>ST.07.</t>
  </si>
  <si>
    <t>roboty kablowe i zasilające</t>
  </si>
  <si>
    <t>montaż instalacji oświetlenia</t>
  </si>
  <si>
    <t>roboty pomiarowe</t>
  </si>
  <si>
    <t>roboty odbiorcze, wyłączenia, roboty tymczasowe, dokumentacja powykonawcza</t>
  </si>
  <si>
    <t>Oświetlenie peronu, chodników</t>
  </si>
  <si>
    <t>ST-50</t>
  </si>
  <si>
    <t>Infrastruktura zasilana ze stacji ST-50 - km 50+000</t>
  </si>
  <si>
    <t>2.1.1</t>
  </si>
  <si>
    <t>2.1.2</t>
  </si>
  <si>
    <t>2.1.3</t>
  </si>
  <si>
    <t>2.1.4</t>
  </si>
  <si>
    <t>Zasilanie GSM-R - km 50+050</t>
  </si>
  <si>
    <t>2.2.1</t>
  </si>
  <si>
    <t>2.2.2</t>
  </si>
  <si>
    <t>2.2.3</t>
  </si>
  <si>
    <t>ST-51</t>
  </si>
  <si>
    <t>Infrastruktura zasilana ze stacji ST-51 - km 51+965</t>
  </si>
  <si>
    <t>3.1.1</t>
  </si>
  <si>
    <t>3.1.2</t>
  </si>
  <si>
    <t>3.1.3</t>
  </si>
  <si>
    <t>3.1.4</t>
  </si>
  <si>
    <t>ST-53</t>
  </si>
  <si>
    <t>Infrastruktura zasilana ze stacji ST-53 - km 53+875</t>
  </si>
  <si>
    <t>4.1.1</t>
  </si>
  <si>
    <t>4.1.2</t>
  </si>
  <si>
    <t>4.1.3</t>
  </si>
  <si>
    <t>4.1.4</t>
  </si>
  <si>
    <t>Zasilanie GSM-R - km 53+820</t>
  </si>
  <si>
    <t>4.2.1</t>
  </si>
  <si>
    <t>4.2.2</t>
  </si>
  <si>
    <t>4.2.3</t>
  </si>
  <si>
    <t>ST-56</t>
  </si>
  <si>
    <t>Infrastruktura zasilana ze stacji ST-56 - km 56+480</t>
  </si>
  <si>
    <t>5.1.1</t>
  </si>
  <si>
    <t>5.1.2</t>
  </si>
  <si>
    <t>5.1.3</t>
  </si>
  <si>
    <t>montaż instalacji ogrzewania rozjazdów</t>
  </si>
  <si>
    <t>5.1.4</t>
  </si>
  <si>
    <t>5.1.5</t>
  </si>
  <si>
    <t>Oświetlenie peronów, chodników, obszaru wokół nastawni</t>
  </si>
  <si>
    <t>5.2.1</t>
  </si>
  <si>
    <t>5.2.2</t>
  </si>
  <si>
    <t>5.2.3</t>
  </si>
  <si>
    <t>5.2.4</t>
  </si>
  <si>
    <t>Zasilanie wieży GSM-R w km 56+066</t>
  </si>
  <si>
    <t>5.3.1</t>
  </si>
  <si>
    <t>5.3.2</t>
  </si>
  <si>
    <t>5.3.3</t>
  </si>
  <si>
    <t>ST-59</t>
  </si>
  <si>
    <t>Infrastruktura zasilana ze stacji ST-59 - km 59+275</t>
  </si>
  <si>
    <t>6.1.1</t>
  </si>
  <si>
    <t>6.1.2</t>
  </si>
  <si>
    <t>6.1.3</t>
  </si>
  <si>
    <t>6.1.4</t>
  </si>
  <si>
    <t>6.2.1</t>
  </si>
  <si>
    <t>6.2.2</t>
  </si>
  <si>
    <t>6.2.3</t>
  </si>
  <si>
    <t>6.2.4</t>
  </si>
  <si>
    <t>Zasilanie wieży GSM-R w km 58+268</t>
  </si>
  <si>
    <t>6.3.1</t>
  </si>
  <si>
    <t>6.3.2</t>
  </si>
  <si>
    <t>6.3.3</t>
  </si>
  <si>
    <t>ST-60</t>
  </si>
  <si>
    <t>Infrastruktura zasilana ze stacji ST-60 - km 60+798</t>
  </si>
  <si>
    <t>7.1.1</t>
  </si>
  <si>
    <t>7.1.2</t>
  </si>
  <si>
    <t>7.1.3</t>
  </si>
  <si>
    <t>7.1.4</t>
  </si>
  <si>
    <t>Zasilanie wieży GSM-R w km 60+489</t>
  </si>
  <si>
    <t>7.2.1</t>
  </si>
  <si>
    <t>7.2.2</t>
  </si>
  <si>
    <t>7.2.3</t>
  </si>
  <si>
    <t>Infrastruktura zasilana od strony budynków mieszkalnych (wł. prywatna) i Inne odbiory wymagające zasilania</t>
  </si>
  <si>
    <t>Zasilanie rezerwowe tunelu T10 (Tauron)</t>
  </si>
  <si>
    <t>8.1.1.</t>
  </si>
  <si>
    <t>8.1.2</t>
  </si>
  <si>
    <t>8.1.3</t>
  </si>
  <si>
    <t>Infrastruktura zasilania rezerwowego tunelu kolejowego z agregatu prądotwórczego</t>
  </si>
  <si>
    <t>8.2.1</t>
  </si>
  <si>
    <t>8.2.2</t>
  </si>
  <si>
    <t>8.2.3</t>
  </si>
  <si>
    <t>Zasilanie rezerwowe nastawni Męcina</t>
  </si>
  <si>
    <t>8.3.1</t>
  </si>
  <si>
    <t>8.3.2</t>
  </si>
  <si>
    <t>8.3.3</t>
  </si>
  <si>
    <t>Zasilanie oświetlenia przejścia dla pieszych km 49+255</t>
  </si>
  <si>
    <t>8.4.1</t>
  </si>
  <si>
    <t>8.4.2</t>
  </si>
  <si>
    <t>8.4.3</t>
  </si>
  <si>
    <t>8.4.4</t>
  </si>
  <si>
    <t>8.5</t>
  </si>
  <si>
    <t>Zasilanie oświetlenia drogowego w km 49+721</t>
  </si>
  <si>
    <t>8.5.1</t>
  </si>
  <si>
    <t>8.5.2</t>
  </si>
  <si>
    <t>8.5.3</t>
  </si>
  <si>
    <t>8.5.4</t>
  </si>
  <si>
    <t>8.6</t>
  </si>
  <si>
    <t>Zasilanie oświetlenia drogowego w km 54+637</t>
  </si>
  <si>
    <t>8.6.1</t>
  </si>
  <si>
    <t>8.6.2</t>
  </si>
  <si>
    <t>8.6.3</t>
  </si>
  <si>
    <t>8.6.4</t>
  </si>
  <si>
    <t>8.7</t>
  </si>
  <si>
    <t>Zasilanie oświetlenia drogowego w km 55+753</t>
  </si>
  <si>
    <t>8.7.1</t>
  </si>
  <si>
    <t>8.7.2</t>
  </si>
  <si>
    <t>8.7.3</t>
  </si>
  <si>
    <t>8.7.4</t>
  </si>
  <si>
    <t>8.8</t>
  </si>
  <si>
    <t>Zasilanie oświetlenia drogowego w km 56+272</t>
  </si>
  <si>
    <t>8.8.1</t>
  </si>
  <si>
    <t>8.8.2</t>
  </si>
  <si>
    <t>8.8.3</t>
  </si>
  <si>
    <t>8.8.4</t>
  </si>
  <si>
    <t>8.9</t>
  </si>
  <si>
    <t>Zasilanie oświetlenia drogowego w km 56+641</t>
  </si>
  <si>
    <t>8.9.1</t>
  </si>
  <si>
    <t>8.9.2</t>
  </si>
  <si>
    <t>8.9.3</t>
  </si>
  <si>
    <t>8.9.4</t>
  </si>
  <si>
    <t>8.10</t>
  </si>
  <si>
    <t>Zasilanie oświetlenia drogowego w km 57+326</t>
  </si>
  <si>
    <t>8.10.1</t>
  </si>
  <si>
    <t>8.10.2</t>
  </si>
  <si>
    <t>8.10.3</t>
  </si>
  <si>
    <t>8.10.4</t>
  </si>
  <si>
    <t>8.11</t>
  </si>
  <si>
    <t>Zasilanie oświetlenia drogowego w km 58+376</t>
  </si>
  <si>
    <t>8.11.1</t>
  </si>
  <si>
    <t>8.11.2</t>
  </si>
  <si>
    <t>8.11.3</t>
  </si>
  <si>
    <t>8.11.4</t>
  </si>
  <si>
    <t>8.12</t>
  </si>
  <si>
    <t>Zasilanie oświetlenia drogowego w km 59+245</t>
  </si>
  <si>
    <t>8.12.1</t>
  </si>
  <si>
    <t>8.12.2</t>
  </si>
  <si>
    <t>8.12.3</t>
  </si>
  <si>
    <t>8.12.4</t>
  </si>
  <si>
    <t>8.13</t>
  </si>
  <si>
    <t>Zasilanie oświetlenia drogowego w km 59+702</t>
  </si>
  <si>
    <t>8.13.1</t>
  </si>
  <si>
    <t>8.13.2</t>
  </si>
  <si>
    <t>8.13.3</t>
  </si>
  <si>
    <t>8.13.4</t>
  </si>
  <si>
    <t>8.14</t>
  </si>
  <si>
    <t>Inne odbiory wymagające zasilania</t>
  </si>
  <si>
    <t>8.14.1</t>
  </si>
  <si>
    <t>8.14.2</t>
  </si>
  <si>
    <t>8.14.3</t>
  </si>
  <si>
    <t>demontaż infrastruktury</t>
  </si>
  <si>
    <t>8.14.4</t>
  </si>
  <si>
    <t>Kolizje</t>
  </si>
  <si>
    <t>OBIEKT EnN-1</t>
  </si>
  <si>
    <t>kolizja EnN-1</t>
  </si>
  <si>
    <t>OBIEKT EnN-2</t>
  </si>
  <si>
    <t>kolizja EnN-2</t>
  </si>
  <si>
    <t>OBIEKT EnN-3</t>
  </si>
  <si>
    <t>kolizja EnN-3</t>
  </si>
  <si>
    <t>OBIEKT EnN-4</t>
  </si>
  <si>
    <t>kolizja EnN-4</t>
  </si>
  <si>
    <t>OBIEKT EnN-5</t>
  </si>
  <si>
    <t>kolizja EnN-5</t>
  </si>
  <si>
    <t>OBIEKT EnN-6</t>
  </si>
  <si>
    <t>kolizja EnN-6</t>
  </si>
  <si>
    <t>OBIEKT EnN-7</t>
  </si>
  <si>
    <t>kolizja EnN-7</t>
  </si>
  <si>
    <t>OBIEKT EnN-8</t>
  </si>
  <si>
    <t>kolizja EnN-8</t>
  </si>
  <si>
    <t>OBIEKT EnN-13</t>
  </si>
  <si>
    <t>kolizja EnN-13</t>
  </si>
  <si>
    <t>OBIEKT EnN-14</t>
  </si>
  <si>
    <t>kolizja EnN-14</t>
  </si>
  <si>
    <t>OBIEKT EnN-15</t>
  </si>
  <si>
    <t>kolizja EnN-15</t>
  </si>
  <si>
    <t>OBIEKT EnN-16</t>
  </si>
  <si>
    <t>kolizja EnN-16</t>
  </si>
  <si>
    <t>OBIEKT EnN-17</t>
  </si>
  <si>
    <t>kolizja EnN-17</t>
  </si>
  <si>
    <t>OBIEKT EnN-18</t>
  </si>
  <si>
    <t>kolizja EnN-18</t>
  </si>
  <si>
    <t>OBIEKT EnN-19</t>
  </si>
  <si>
    <t>kolizja EnN-19</t>
  </si>
  <si>
    <t>OBIEKT EnN-20</t>
  </si>
  <si>
    <t>kolizja EnN-20</t>
  </si>
  <si>
    <t>OBIEKT EnN-21</t>
  </si>
  <si>
    <t>kolizja EnN-21</t>
  </si>
  <si>
    <t>OBIEKT EnN-22</t>
  </si>
  <si>
    <t>kolizja EnN-22</t>
  </si>
  <si>
    <t>1.19</t>
  </si>
  <si>
    <t>OBIEKT EnN-23</t>
  </si>
  <si>
    <t>1.19.1</t>
  </si>
  <si>
    <t>kolizja EnN-23</t>
  </si>
  <si>
    <t>1.20</t>
  </si>
  <si>
    <t>OBIEKT EnN-24</t>
  </si>
  <si>
    <t>1.20.1</t>
  </si>
  <si>
    <t>kolizja EnN-24</t>
  </si>
  <si>
    <t>1.21</t>
  </si>
  <si>
    <t>OBIEKT EnN-25</t>
  </si>
  <si>
    <t>1.21.1</t>
  </si>
  <si>
    <t>kolizja EnN-25</t>
  </si>
  <si>
    <t>1.22</t>
  </si>
  <si>
    <t>OBIEKT EnN-26</t>
  </si>
  <si>
    <t>1.22.1</t>
  </si>
  <si>
    <t>kolizja EnN-26</t>
  </si>
  <si>
    <t>1.23</t>
  </si>
  <si>
    <t>OBIEKT EnN-27</t>
  </si>
  <si>
    <t>1.23.1</t>
  </si>
  <si>
    <t>kolizja EnN-27</t>
  </si>
  <si>
    <t>1.24</t>
  </si>
  <si>
    <t>OBIEKT EnN-28</t>
  </si>
  <si>
    <t>1.24.1</t>
  </si>
  <si>
    <t>kolizja EnN-28</t>
  </si>
  <si>
    <t>1.25</t>
  </si>
  <si>
    <t>OBIEKT EnN-29</t>
  </si>
  <si>
    <t>1.25.1</t>
  </si>
  <si>
    <t>kolizja EnN-29</t>
  </si>
  <si>
    <t>1.26</t>
  </si>
  <si>
    <t>OBIEKT EnN-30</t>
  </si>
  <si>
    <t>1.26.1</t>
  </si>
  <si>
    <t>kolizja EnN-30</t>
  </si>
  <si>
    <t>1.27</t>
  </si>
  <si>
    <t>OBIEKT EnN-31</t>
  </si>
  <si>
    <t>1.27.1</t>
  </si>
  <si>
    <t>kolizja EnN-31</t>
  </si>
  <si>
    <t>1.28</t>
  </si>
  <si>
    <t>OBIEKT EnN-32</t>
  </si>
  <si>
    <t>1.28.1</t>
  </si>
  <si>
    <t>kolizja EnN-32</t>
  </si>
  <si>
    <t>1.29</t>
  </si>
  <si>
    <t>OBIEKT EnN-34</t>
  </si>
  <si>
    <t>1.29.1</t>
  </si>
  <si>
    <t>kolizja EnN-34</t>
  </si>
  <si>
    <t>OBIEKT ESN-1</t>
  </si>
  <si>
    <t>kolizja ESN-1</t>
  </si>
  <si>
    <t>OBIEKT ESN-2</t>
  </si>
  <si>
    <t>kolizja ESN-2</t>
  </si>
  <si>
    <t>OBIEKT ESN-3</t>
  </si>
  <si>
    <t>2.3.1</t>
  </si>
  <si>
    <t>kolizja ESN-3</t>
  </si>
  <si>
    <t>OBIEKT ESN-7</t>
  </si>
  <si>
    <t>2.4.1</t>
  </si>
  <si>
    <t>kolizja ESN-7</t>
  </si>
  <si>
    <t>OBIEKT ESN-9</t>
  </si>
  <si>
    <t>2.5.1</t>
  </si>
  <si>
    <t>kolizja ESN-9</t>
  </si>
  <si>
    <t>OBIEKT ESN-10</t>
  </si>
  <si>
    <t>2.6.1</t>
  </si>
  <si>
    <t>kolizja ESN-10</t>
  </si>
  <si>
    <t>OBIEKT ESN-11</t>
  </si>
  <si>
    <t>2.7.1</t>
  </si>
  <si>
    <t>kolizja ESN-11</t>
  </si>
  <si>
    <t>OBIEKT ESN-12</t>
  </si>
  <si>
    <t>2.8.1</t>
  </si>
  <si>
    <t>kolizja ESN-12</t>
  </si>
  <si>
    <t>OBIEKT ESN-13</t>
  </si>
  <si>
    <t>2.9.1</t>
  </si>
  <si>
    <t>kolizja ESN-13</t>
  </si>
  <si>
    <t>2.10</t>
  </si>
  <si>
    <t>OBIEKT ESN-14</t>
  </si>
  <si>
    <t>2.10.1</t>
  </si>
  <si>
    <t>kolizja ESN-14</t>
  </si>
  <si>
    <t>2.11</t>
  </si>
  <si>
    <t>OBIEKT ESN-15</t>
  </si>
  <si>
    <t>2.11.1</t>
  </si>
  <si>
    <t>kolizja ESN-15</t>
  </si>
  <si>
    <t>OBIEKT EnN-33</t>
  </si>
  <si>
    <t>kolizja EnN-33</t>
  </si>
  <si>
    <t>OBIEKT ESN-8</t>
  </si>
  <si>
    <t>kolizja ESN-8</t>
  </si>
  <si>
    <t>demontaż instalacji fotowoltaicznej EnN-35</t>
  </si>
  <si>
    <t>Suma:</t>
  </si>
  <si>
    <t>Kolizje Tauron nN</t>
  </si>
  <si>
    <t>Kolizje Tauron SN</t>
  </si>
  <si>
    <t>Kolizje Gmina Limanowa</t>
  </si>
  <si>
    <t>Kolizje WOLIMEX</t>
  </si>
  <si>
    <t>Kolizje pozostałe</t>
  </si>
  <si>
    <t>Demontaż instalacji fotowoltaicznej EnN-35</t>
  </si>
  <si>
    <t>Suma RCO - Elektroenergetyka nietrakcyjna:</t>
  </si>
  <si>
    <t>Mosty i waidukty</t>
  </si>
  <si>
    <t>Budowa mostu kolejowego w km 49+267</t>
  </si>
  <si>
    <t>Budowa wiaduktu kolejowego w km 49+721</t>
  </si>
  <si>
    <t>7.3.1</t>
  </si>
  <si>
    <t>Budowa mostu kolejowego w km 49+860</t>
  </si>
  <si>
    <t>7.3.2</t>
  </si>
  <si>
    <t>Budowa mostu drogowego w km 0+150 D1D (km ok. 49+870 LK104)</t>
  </si>
  <si>
    <t>Budowa wiaduktu kolejowego w km 54+191</t>
  </si>
  <si>
    <t>7.5</t>
  </si>
  <si>
    <t>Budowa wiaduktu drogowego w km 54+637</t>
  </si>
  <si>
    <t>7.6</t>
  </si>
  <si>
    <t>Budowa mostu kolejowego w km 54+837</t>
  </si>
  <si>
    <t>7.7</t>
  </si>
  <si>
    <t>Budowa mostu kolejowego w km 55+078</t>
  </si>
  <si>
    <t>7.8</t>
  </si>
  <si>
    <t>Budowa wiaduktu kolejowego w km 55+269</t>
  </si>
  <si>
    <t>7.9</t>
  </si>
  <si>
    <t>Budowa wiaduktu drogowego w km 55+753</t>
  </si>
  <si>
    <t>7.10</t>
  </si>
  <si>
    <t>Budowa mostu kolejowego w km 56+151</t>
  </si>
  <si>
    <t>7.11</t>
  </si>
  <si>
    <t>Budowa wiaduktu kolejowego w km 56+272</t>
  </si>
  <si>
    <t>7.12</t>
  </si>
  <si>
    <t>Budowa wiaduktu drogowego w km 56+641</t>
  </si>
  <si>
    <t>7.13</t>
  </si>
  <si>
    <t>Budowa mostu kolejowego w km 57+147</t>
  </si>
  <si>
    <t>7.14</t>
  </si>
  <si>
    <t>Budowa wiaduktu drogowego w km 57+326</t>
  </si>
  <si>
    <t>7.15</t>
  </si>
  <si>
    <t>Budowa mostu drogowego w km 0+022 D12D (km ok. 58+020 LK104)</t>
  </si>
  <si>
    <t>7.16</t>
  </si>
  <si>
    <t>Budowa mostu kolejowego w km 58+077</t>
  </si>
  <si>
    <t>7.17</t>
  </si>
  <si>
    <t>Budowa wiaduktu kolejowego w km 58+376</t>
  </si>
  <si>
    <t>7.18</t>
  </si>
  <si>
    <t>Budowa mostu kolejowego w km 58+827</t>
  </si>
  <si>
    <t>7.19</t>
  </si>
  <si>
    <t>Budowa wiaduktu kolejowego w km 59+245</t>
  </si>
  <si>
    <t>7.20</t>
  </si>
  <si>
    <t>Budowa mostu kolejowego w km 59+702</t>
  </si>
  <si>
    <t>7.21</t>
  </si>
  <si>
    <t>Budowa mostu kolejowego w km 61+069</t>
  </si>
  <si>
    <t>Przepusty kolejowe</t>
  </si>
  <si>
    <t>22.1_A</t>
  </si>
  <si>
    <t>22.1_B</t>
  </si>
  <si>
    <t>22.1_C</t>
  </si>
  <si>
    <t>22.1_D</t>
  </si>
  <si>
    <t>22.1_E</t>
  </si>
  <si>
    <t>22.1_F</t>
  </si>
  <si>
    <t>22.1_G</t>
  </si>
  <si>
    <t>Budowa przepustu kolejowego w km 48+937</t>
  </si>
  <si>
    <t>Budowa przepustu kolejowego w km 54+411</t>
  </si>
  <si>
    <t>Budowa przepustu kolejowego w km 59+038</t>
  </si>
  <si>
    <t>Budowa przepustu kolejowego w km 60+215</t>
  </si>
  <si>
    <t>Budowa przepustu kolejowego w km 60+435</t>
  </si>
  <si>
    <t>Budowa przepustu kolejowego w km 60+657</t>
  </si>
  <si>
    <t>Budowa przepustu kolejowego w km 60+835</t>
  </si>
  <si>
    <t>Przepusty drogowe</t>
  </si>
  <si>
    <t>22.2_A</t>
  </si>
  <si>
    <t>22.2_B</t>
  </si>
  <si>
    <t>22.2_C</t>
  </si>
  <si>
    <t>22.2_D</t>
  </si>
  <si>
    <t>22.2_E</t>
  </si>
  <si>
    <t>3.6</t>
  </si>
  <si>
    <t>22.2_F</t>
  </si>
  <si>
    <t>3.7</t>
  </si>
  <si>
    <t>22.2_G</t>
  </si>
  <si>
    <t>3.8</t>
  </si>
  <si>
    <t>22.2_H</t>
  </si>
  <si>
    <t>Budowa przepustu drogowego w km 0+126 drogi 49.72 (km ok. 49+394 LK104)</t>
  </si>
  <si>
    <t>Budowa przepustu drogowego w km 0+518 drogi wewn. 49.72 (km 49+745 LK104)</t>
  </si>
  <si>
    <t>Budowa przepustu drogowego w km 0+483 drogi D6D (km 54+171 LK104)</t>
  </si>
  <si>
    <t>Budowa przepustu drogowego w km 0+255 drogi D6D (km 54+344 LK104)</t>
  </si>
  <si>
    <t>Budowa przepustu drogowego w km 0+377 drogi DG 290446K (km 60+213 LK104)</t>
  </si>
  <si>
    <t>Budowa przepustu drogowego w km 0+073 drogi DG290444K (km 60+662 LK104)</t>
  </si>
  <si>
    <t>Budowa przepustu drogowego w km 0+279 drogi 61.00 (km 60+836 LK104)</t>
  </si>
  <si>
    <t>Budowa przepustu drogowego w km 0+036 drogi 61.00 (km 61+081 LK104)</t>
  </si>
  <si>
    <t>Konstrukcje oporowe</t>
  </si>
  <si>
    <t>23_A</t>
  </si>
  <si>
    <t>23_B</t>
  </si>
  <si>
    <t>23_C</t>
  </si>
  <si>
    <t>23_D</t>
  </si>
  <si>
    <t>23_E</t>
  </si>
  <si>
    <t>23_F</t>
  </si>
  <si>
    <t>Budowa ściany oporowej w proj. km 56+208 (P) LK 104</t>
  </si>
  <si>
    <t>Budowa ściany oporowej w proj. km 56+543 (P) LK 104</t>
  </si>
  <si>
    <t>Budowa ściany oporowej w proj. km 56+565 (L) LK 104</t>
  </si>
  <si>
    <t>Budowa ściany oporowej w km 0+043 (P) DG 340454K (ok. km 56+563 LK 104)</t>
  </si>
  <si>
    <t>Budowa ściany oporowej w proj. km 56+731 (L) LK 104</t>
  </si>
  <si>
    <t>Budowa ściany oporowej w km 61+031 (P) LK 104</t>
  </si>
  <si>
    <t>Obiekty o walorach zabytkowych</t>
  </si>
  <si>
    <t>24.1_A</t>
  </si>
  <si>
    <t>Remont mostu kolejowego w km istn. 53+670</t>
  </si>
  <si>
    <t>24.1_B</t>
  </si>
  <si>
    <t>Remont przepustu kolejowego w km istn. 57+316</t>
  </si>
  <si>
    <t>24.1_C</t>
  </si>
  <si>
    <t>Remont mostu kolejowego w km istn. 57+588</t>
  </si>
  <si>
    <t>24.1_D</t>
  </si>
  <si>
    <t>Remont mostu kolejowego w km istn. 60+549</t>
  </si>
  <si>
    <t>24.1_E</t>
  </si>
  <si>
    <t>Remont mostu kolejowego w km istn. 61+538</t>
  </si>
  <si>
    <t>Obiekty remont zachowawczy</t>
  </si>
  <si>
    <t>24.2_A</t>
  </si>
  <si>
    <t>24.2_B</t>
  </si>
  <si>
    <t>24.2_C</t>
  </si>
  <si>
    <t>24.2_D</t>
  </si>
  <si>
    <t>24.2_E</t>
  </si>
  <si>
    <t>24.2_F</t>
  </si>
  <si>
    <t>6.7</t>
  </si>
  <si>
    <t>24.2_G</t>
  </si>
  <si>
    <t>6.8</t>
  </si>
  <si>
    <t>24.2_H</t>
  </si>
  <si>
    <t>6.9</t>
  </si>
  <si>
    <t>24.2_I</t>
  </si>
  <si>
    <t>6.10</t>
  </si>
  <si>
    <t>24.2_J</t>
  </si>
  <si>
    <t>6.11</t>
  </si>
  <si>
    <t>24.2_K</t>
  </si>
  <si>
    <t>6.12</t>
  </si>
  <si>
    <t>24.2_L</t>
  </si>
  <si>
    <t>6.13</t>
  </si>
  <si>
    <t>24.2_M</t>
  </si>
  <si>
    <t>6.14</t>
  </si>
  <si>
    <t>24.2_N</t>
  </si>
  <si>
    <t>6.15</t>
  </si>
  <si>
    <t>24.2_O</t>
  </si>
  <si>
    <t>6.16</t>
  </si>
  <si>
    <t>24.2_P</t>
  </si>
  <si>
    <t>6.17</t>
  </si>
  <si>
    <t>24.2_R</t>
  </si>
  <si>
    <t>6.18</t>
  </si>
  <si>
    <t>24.2_S</t>
  </si>
  <si>
    <t>6.19</t>
  </si>
  <si>
    <t>24.2_T</t>
  </si>
  <si>
    <t>6.20</t>
  </si>
  <si>
    <t>24.2_U</t>
  </si>
  <si>
    <t>6.21</t>
  </si>
  <si>
    <t>24.2_W</t>
  </si>
  <si>
    <t>Remont przepustu kolejowego w istn. km 56+724</t>
  </si>
  <si>
    <t>6.22</t>
  </si>
  <si>
    <t>24.2_V</t>
  </si>
  <si>
    <t>6.23</t>
  </si>
  <si>
    <t>24.2_X</t>
  </si>
  <si>
    <t>6.24</t>
  </si>
  <si>
    <t>24.2_Y</t>
  </si>
  <si>
    <t>6.25</t>
  </si>
  <si>
    <t>24.2_Z</t>
  </si>
  <si>
    <t>Remont przepustu kolejowego w km istn. 50+662 LK 104</t>
  </si>
  <si>
    <t>Remont przepustu kolejowego w km istn. 51+512 LK 104</t>
  </si>
  <si>
    <t>Remont przepustu kolejowego w km istn. 51+943 LK 104</t>
  </si>
  <si>
    <t>Remont przepustu kolejowego w km istn. 52+247 LK 104</t>
  </si>
  <si>
    <t>Remont ściany oporowej w km istn. 52+800 LK 104</t>
  </si>
  <si>
    <t>Remont przepustu kolejowego w km istn. 53+015 LK 104</t>
  </si>
  <si>
    <t>Remont przepustu kolejowego w km istn. 53+117 LK 104</t>
  </si>
  <si>
    <t>Remont przepustu kolejowego w km istn. 54+086 LK 104</t>
  </si>
  <si>
    <t>Remont przepustu kolejowego w km istn. 54+362 LK 104</t>
  </si>
  <si>
    <t>Remont przepustu kolejowego w km istn. 54+590 LK 104</t>
  </si>
  <si>
    <t>Remont przepustu kolejowego w km istn. 54+757 LK 104</t>
  </si>
  <si>
    <t>Remont przepustu kolejowego w km istn. 55+208 LK 104</t>
  </si>
  <si>
    <t>Remont przepustu kolejowego w km istn. 55+626 LK 104</t>
  </si>
  <si>
    <t>Remont przepustu kolejowego w km istn. 55+814 LK 104</t>
  </si>
  <si>
    <t>Remont przepustu kolejowego w km istn. 55+982 LK 104</t>
  </si>
  <si>
    <t>Remont przepustu kolejowego w km istn. 56+110 LK 104</t>
  </si>
  <si>
    <t>Remont przepustu kolejowego w km istn. 56+273 LK 104</t>
  </si>
  <si>
    <t>Remont przepustu kolejowego w km istn. 56+461 LK 104</t>
  </si>
  <si>
    <t>Remont przepustu kolejowego w km istn. 56+568 LK 104</t>
  </si>
  <si>
    <t>Remont przepustu kolejowego w km istn. 56+651 LK 104</t>
  </si>
  <si>
    <t>Remont mostu kolejowego w km istn. 58+391 LK 104</t>
  </si>
  <si>
    <t>Remont przepustu kolejowego w km istn. 58+642 LK 104</t>
  </si>
  <si>
    <t>Remont przepustu kolejowego w km istn. 59+334 LK 104</t>
  </si>
  <si>
    <t>Remont przepustu kolejowego w km istn. 59+771 LK 104</t>
  </si>
  <si>
    <t>25.1_A</t>
  </si>
  <si>
    <t>Likwidacja mostu kolejowego w km istn. 50+884 LK 104</t>
  </si>
  <si>
    <t>25.1_B</t>
  </si>
  <si>
    <t>Likwidacja wiaduktu kolejowego w km istn. 50+929 LK 104</t>
  </si>
  <si>
    <t>25.1_C</t>
  </si>
  <si>
    <t>Likwidacja mostu kolejowego w km istn. 55+019 LK 104</t>
  </si>
  <si>
    <t>25.1_D</t>
  </si>
  <si>
    <t>Likwidacja przepustu kolejowego w km istn. 60+213 LK 104</t>
  </si>
  <si>
    <t>25.1_E</t>
  </si>
  <si>
    <t>Likwidacja przepustu kolejowego w km istn. 61+158 LK 104</t>
  </si>
  <si>
    <t>25.1_F</t>
  </si>
  <si>
    <t>Likwidacja przepustu kolejowego w km istn. 62+590 LK 104</t>
  </si>
  <si>
    <t>25.1_G</t>
  </si>
  <si>
    <t>Likwidacja przepustu kolejowego w km istn. 63+754 LK 104</t>
  </si>
  <si>
    <t>25.1_H</t>
  </si>
  <si>
    <t>Likwidacja przepustu kolejowego w km istn. 63+890 LK 104</t>
  </si>
  <si>
    <t>25.1_I</t>
  </si>
  <si>
    <t>Likwidacja ściany oporowej w km istn. 61+563 LK 104</t>
  </si>
  <si>
    <t>25.1_J</t>
  </si>
  <si>
    <t>Likwidacja ściany oporowej w km istn. 63+970 LK 104</t>
  </si>
  <si>
    <t>25.1_K</t>
  </si>
  <si>
    <t>Likwidacja przepustu drogowego w ok. km proj. 49+851 LK 104</t>
  </si>
  <si>
    <t>25.1_L</t>
  </si>
  <si>
    <t>Likwidacja przepustu drogowego w ok. km proj.. 54+211 LK 104</t>
  </si>
  <si>
    <t>Likwidacja obiektów (część 1)</t>
  </si>
  <si>
    <t>Likwidacja obiektów (część 2)</t>
  </si>
  <si>
    <t>25.2_A</t>
  </si>
  <si>
    <t>25.2_B</t>
  </si>
  <si>
    <t>25.2_C</t>
  </si>
  <si>
    <t>25.2_D</t>
  </si>
  <si>
    <t>25.2_E</t>
  </si>
  <si>
    <t>25.2_F</t>
  </si>
  <si>
    <t>25.2_G</t>
  </si>
  <si>
    <t>25.2_H</t>
  </si>
  <si>
    <t>25.2_I</t>
  </si>
  <si>
    <t>25.2_J</t>
  </si>
  <si>
    <t>Rozbiórka przepustu kolejowego w km istn. 50+157 LK 104</t>
  </si>
  <si>
    <t>Rozbiórka przepustu drogowego w km proj. 0+126 drogi wewnętrznej 49.72</t>
  </si>
  <si>
    <t>Rozbiórka przepustu kolejowego w km istn. 61+754 LK 104</t>
  </si>
  <si>
    <t>Rozbiórka mostu kolejowego w km istn. 62+415 LK 104</t>
  </si>
  <si>
    <t>Rozbiórka przepustu kolejowego w km istn. 62+945 LK 104</t>
  </si>
  <si>
    <t>Rozbiórka przepustu kolejowego w km istn. 63+166 LK 104</t>
  </si>
  <si>
    <t>Rozbiórka przepustu kolejowego w km istn. 63+388 LK 104</t>
  </si>
  <si>
    <t>Rozbiórka przepustu kolejowego w km istn. 63+565 LK 104</t>
  </si>
  <si>
    <t>Rozbiórka ściany oporowej w km istn. 63+725 LK 104</t>
  </si>
  <si>
    <t>Rozbiórka przepustu kolejowego w km istn. 63+802 LK 104</t>
  </si>
  <si>
    <t>Budowa schodów i zadaszenia obiektów</t>
  </si>
  <si>
    <t>Budowa schodów wraz z zadaszeniem - Mordarka km 49+115</t>
  </si>
  <si>
    <t>Budowa zadaszenia obiektów inżynierskich – Męcina - km 56+641</t>
  </si>
  <si>
    <t>Budowa schodów wraz z zadaszeniem - Chomranice km 59+408</t>
  </si>
  <si>
    <t>Suma RCO - Obiekty inżynieryjne:</t>
  </si>
  <si>
    <t>ROBOTY PRZYGOTOWAWCZE</t>
  </si>
  <si>
    <t xml:space="preserve">Przygotowanie placu budowy oraz terenu pod budowę, placy składowania urobku i materiałów, itp. (w tym m.in.: pozyskanie niezbędnego terenu na czas prowadzenia prac budowlanych, zapewnienie mediów oraz źródła zasilania elektrycznego). </t>
  </si>
  <si>
    <t>ST.00.00
ST.09.01 ST.09.02 ST.09.03 ST.09.04 ST.09.05
ST.09.06
ST.09.07
ST.09.08
ST.09.09</t>
  </si>
  <si>
    <t>Wszystkie prace przygotowawcze niezbędne do budowy tuneli związane z logistyką i transportem materiałów, maszyn i sprzętu na teren budowy.</t>
  </si>
  <si>
    <t xml:space="preserve">Wszystkie prace przygotowawcze niezbędne do budowy tuneli (w tym m.in.: wykonanie wszystkich niezbędnych projektów technicznych, technologicznych, Planu Ruchu Zakładu oraz uzyskania wszelkich niezbędnych opinii, pozwoleń, zgód administracyjnych koniecznych do prawidłowej realizacji budowy tunelu T10). </t>
  </si>
  <si>
    <t>Zabezpieczenia placu budowy oraz frontu robót w urządzenia, systemy, instalacje zapewniające higienę i bezpieczeństwo prowadzonych prac (w tym m.in.: wykonania i zabezpieczenia portali oraz tuneli przed zalaniem, system odwodnienia technologicznego i zarządzania wodą, systemy wentylacji, systemy zabezpieczeń metanometrycznych i gazometrycznych).</t>
  </si>
  <si>
    <t>ROBOTY BUDOWLANE NA PORTALCH</t>
  </si>
  <si>
    <t>ST.00.00
ST.09.01</t>
  </si>
  <si>
    <t>ST.09.01.04 ST.09.01.14  ST.09.01.15</t>
  </si>
  <si>
    <t>Budowa konstrukcji wzmocnienia i zabezpieczenia skarp wykopów wraz z humusowaniem oraz hydroobsiewem</t>
  </si>
  <si>
    <t>ST.00.00
ST.09.01 ST.09.05 
ST.09.08 
ST.15.01
ST.15.02
ST.03.00</t>
  </si>
  <si>
    <t>Budowa i zagospodarowanie portali (w tym m.in.: ogrodzenia, bramy, chodniki, drogi, place, place ERP (MEIR), utwardzenie powierzchni)</t>
  </si>
  <si>
    <t>ST.09.05.06</t>
  </si>
  <si>
    <t>Budowa budynków technicznych na portalach</t>
  </si>
  <si>
    <t>ST.09.07.00</t>
  </si>
  <si>
    <t>Budowa zbiorników retencyjnych na portalach</t>
  </si>
  <si>
    <t>ST.00.00 ST.09.01  ST.09.02 ST.09.03
ST.09.04</t>
  </si>
  <si>
    <t>Budowa systemu odwodnienia portali</t>
  </si>
  <si>
    <t>ST.00.00 ST.09.01  ST.09.03</t>
  </si>
  <si>
    <t>Wszystkie prace związane z montażem, uruchomieniem i demontażem maszyny drążącej (TBM) ( w tym m.in.: prace logistyczne)</t>
  </si>
  <si>
    <t>ST.09.05.06
ST.09.08.02</t>
  </si>
  <si>
    <t>Budowa oświetlenia placów ERP (MEIR)</t>
  </si>
  <si>
    <t>ST.09.05.09
ST.09.08.01
ST.09.08.02</t>
  </si>
  <si>
    <t xml:space="preserve">Budowa kanalizacji kablowej na portalu na potrzeby systemów tunelowych. </t>
  </si>
  <si>
    <t>TUNEL T10 CZĘŚĆ PODZIEMNA - METODA KONWENCJONALNA</t>
  </si>
  <si>
    <t>ST.00.00
ST.09.02 ST.09.05</t>
  </si>
  <si>
    <t>Budowa tunelu ewakuacyjnego (w tym m.in.: drążenie tunelu oraz prace związane z badaniem i zabezpieczeniem górotworu, wykonanie obudowy wstępnej i finalnej tunelu, wykonanie podbudów, chodników, kanalizacji kablowych, systemu odwodnienia tunelu, wykonanie hydroizolacji i uszczelnienia tunelu)</t>
  </si>
  <si>
    <t>ST.00.00
ST.09.02
ST.09.03
ST.09.05</t>
  </si>
  <si>
    <t>Budowa przewiązek i pomieszczeń technicznych podziemnych  (w tym m.in.: wykonanie przebić przez obudowę segmentową tunelu głównego, drążenie przewiązek oraz komór pod pomieszczenia techniczne, wykonanie prac związanych z badaniem i zabezpieczeniem górotworu, wykonanie obudowy wstępnej i finalnej przewiązek oraz pomieszczeń technicznych, wykonanie podbudów, chodników, kanalizacji kablowych, systemu odwodnienia, hydroizolacji i uszczelnienia przewiązek oraz pomieszczeń technicznych)</t>
  </si>
  <si>
    <t xml:space="preserve">TUNEL T10 CZĘŚĆ PODZIEMNA - METODA ZMECHANIZOWANA </t>
  </si>
  <si>
    <t>ST.00.00
ST.09.03 ST.09.05</t>
  </si>
  <si>
    <t>Budowa tunelu głównego - kolejowego (w tym m.in.: drążenie tunelu oraz prace związane z zabezpieczeniem górotworu, wykonanie obudowy segmentowej, wykonanie podbudów, chodników, kanalizacji kablowych, systemu odwodnienia tunelu, wykonanie nisz, wykonanie hydroizolacji i uszczelnienia tunelu)</t>
  </si>
  <si>
    <t>TUNELE MONOLITYCZNE NA ODCINKU NIEDRĄŻONYM (TUNELE FAŁSZYWE)</t>
  </si>
  <si>
    <t>ST.00.00
ST.09.01 ST.09.04</t>
  </si>
  <si>
    <t>Wykonanie i zabezpieczenie wykopu pod fałszywy tunel</t>
  </si>
  <si>
    <t>Budowa tuneli monolitycznych w wykopie otwartym na odcinkach niedrążonych</t>
  </si>
  <si>
    <t>Wykonanie zasypki wraz z systemem odwodnienia i drenaży</t>
  </si>
  <si>
    <t>WYPOSAŻENIE TUNELI I PORTALI (CZĘŚĆ TECHNOLOGICZNA)</t>
  </si>
  <si>
    <t>ST.09.05
ST.15.01
ST.15.04</t>
  </si>
  <si>
    <t>Wyposażenie portali wraz z zakupem i montażem urządzeń (w tym m.in.: systemy do gaszenia ognia, instalacja hydrantowa, system monitoringu, system sterowania bramą)</t>
  </si>
  <si>
    <t>ST.09.05
ST.09.09
ST.15.01
ST.15.04</t>
  </si>
  <si>
    <t>Wyposażenie tuneli i przewiązek wraz z zakupem i montażem urządzeń (w tym m.in.: systemy ppoż. i wykrywania pożaru, system SCADA, system zasilania i zasilania awaryjnego, oświetlenie, oznakowanie ewakuacyjne i systemy ostrzegawcze, systemy ochrony konstrukcji przed prądami błądzącymi)</t>
  </si>
  <si>
    <t>Instalacje i wyposażenie budynków technicznych wraz z zakupem i montażem urządzeń (w tym m.in.: instalacje zasilania i oświetlenia, instalacje elektryczne, pompownia, zbiornik na wodę do celów pożarowych wraz z system przeciw zamarzaniu, instalacje detekcji i gaszenia pożaru, system ogrzewania i klimatyzacji, system alarmu, system SCADA).</t>
  </si>
  <si>
    <t>Instalacje i wyposażenie pomieszczeń technicznych podziemnych wraz z zakupem i montażem urządzeń (w tym m.in.: systemy ppoż. oraz wykrywania i gaszenia pożaru, system SCADA, system zasilania i zasilania awaryjnego, oświetlenie, oznakowanie ewakuacyjne i systemy ostrzegawcze, systemy ochrony konstrukcji przed prądami błądzącymi, system klimatyzacji)</t>
  </si>
  <si>
    <t>System wentylacji i sterowania wentylacją w tunelach, przewiązkach, pomieszczeniach technicznych podziemnych i budynkach technicznych na portalach</t>
  </si>
  <si>
    <t>ROBOTY TOWARZYSZĄCE I WYKOŃCZENIOWE</t>
  </si>
  <si>
    <t>ST.00.00 ST.09.01
ST.09.02 ST.09.03
ST.09.04</t>
  </si>
  <si>
    <t xml:space="preserve">Wykonanie kontrolnych, uzupełniających oraz wyprzedzających badań geologicznych podłoża gruntowego </t>
  </si>
  <si>
    <t>Prowadzenie monitoringu oddziaływania na środowisko i otoczenie (w tym m.in.: monitoring osiadań, monitoring wibracji, monitoring poziomu wód gruntowych oraz poziomu wód w lokalnych ujęciach wód na cele bytowe)</t>
  </si>
  <si>
    <t>Monitoring prowadzonych prac (w tym m.in.: monitoring konwergencji, pomiar naprężeń w obudowie wstępnej, monitoring deformacji masywu skalnego)</t>
  </si>
  <si>
    <t xml:space="preserve">Zabezpieczenie, prewencja i działania naprawcze infrastruktury towarzyszącej oraz budynków pozostających w strefie oddziaływania prac budowlanych tuneli oraz portali (w tym m.in.: inwentaryzacja budynków kubaturowych przed, w trakcie oraz po realizacji budowy tunelu, w razie potrzeb zabezpieczenia geotechniczne posadowienia budynków oraz wykonanie prac naprawczych budynków) </t>
  </si>
  <si>
    <t xml:space="preserve">Usunięcie i remediacja urobku oraz odpadów i uporządkowanie placu budowy  </t>
  </si>
  <si>
    <t>Wszelkie prace wykończeniowe niezbędne do pozytywnego odbioru i oddania do użytkowania tunelu (w tym m.in.: sporządzenie dokumentacji powykonawczej, wykonanie wymaganych testów i ekspertyz oraz uzyskanie i przekazanie wszelkich wymaganych świadectw i dopuszczeń)</t>
  </si>
  <si>
    <t>ST.00.00 ST.09.01
ST.09.02 ST.09.03
ST.09.04 
ST.09.05 ST.09.06
ST.09.07 ST.09.08
ST.09.09</t>
  </si>
  <si>
    <t>Koszty ogólne - rozbite proporcjonalnie na czas realizacji umowy</t>
  </si>
  <si>
    <t>POZOSTAŁE ROBOTY</t>
  </si>
  <si>
    <t>Wszystkie inne prace niezbędne do właściwego wykonania i odbioru prac budowlanych tunelu T10</t>
  </si>
  <si>
    <t>ST.00.00 ST.09.01
ST.09.02 ST.09.03
ST.09.04 
ST.09.05</t>
  </si>
  <si>
    <t>Budowa wszystkich niezbędnych przyłączy i sieci zasilających w niezbędne media</t>
  </si>
  <si>
    <t>ST.00.00
ST.09.01 ST.09.02 ST.09.03 ST.09.04 ST.09.06
ST.09.07
ST.09.08</t>
  </si>
  <si>
    <t>Suma RCO - Tunele:</t>
  </si>
  <si>
    <t>Modernizacja, budowa i przebudowa rozwiązań hydrotechnicznych</t>
  </si>
  <si>
    <t>ST.10.</t>
  </si>
  <si>
    <t>Obiekt D1P - przepust kolejowy w km 48+937</t>
  </si>
  <si>
    <t>Obiekt D4PD - przepust drogowy w km 0+126 drogi 49.72</t>
  </si>
  <si>
    <t>Obiekt D2M - most kolejowy w km 49+267</t>
  </si>
  <si>
    <t>Obiekt D26PD (przepust drogowy w km 0+518 drogi 49.72); D27MD (most drogowy w km 0+150 drogi D1D) oraz D3M (most kolejowy w km 49+860)</t>
  </si>
  <si>
    <t>Obiekt D38R - rów drogowy w km 54+228</t>
  </si>
  <si>
    <t>Obiekt D5P - przepust kolejowy w km 54+411</t>
  </si>
  <si>
    <t>Obiekt D41PD - przepust drogowy w km 0+483 drogi D6D</t>
  </si>
  <si>
    <t>Obiekt D6M - most kolejowy w km 54+837</t>
  </si>
  <si>
    <t>Obiekt D8M - most kolejowy w km 55+078</t>
  </si>
  <si>
    <t>Obiekt - umocnienie skarp wylotu z przepustu w km 0+114.27 drogi 55.27</t>
  </si>
  <si>
    <t>Obiekt - umocnienie dna i skarp przy obiekcie w km 55+267</t>
  </si>
  <si>
    <t>12</t>
  </si>
  <si>
    <t>Obiekt D9M - most kolejowy w km 56+151</t>
  </si>
  <si>
    <t>13</t>
  </si>
  <si>
    <t>Obiekt D10M - most kolejowy w km 57+147</t>
  </si>
  <si>
    <t>14</t>
  </si>
  <si>
    <t>Obiekt D12M (most kolejowy w km 58+077) oraz D39MD (most drogowy w km 0+022 drogi D12D)</t>
  </si>
  <si>
    <t>15</t>
  </si>
  <si>
    <t>Obiekt D14M - most kolejowy w km 58+827</t>
  </si>
  <si>
    <t>16</t>
  </si>
  <si>
    <t>Obiekt D15P - przepust kolejowy w km 59+038</t>
  </si>
  <si>
    <t>17</t>
  </si>
  <si>
    <t>Obiekt D16M - most kolejowy w km 59+702</t>
  </si>
  <si>
    <t>18</t>
  </si>
  <si>
    <t>Obiekt D18P (przepust kolejowy w km 60+215) oraz D31PD (przepust drogowy w km 0+377 drogi DG 290446K)</t>
  </si>
  <si>
    <t>19</t>
  </si>
  <si>
    <t>Obiekt D19P - przepust kolejowy w km 60+435</t>
  </si>
  <si>
    <t>20</t>
  </si>
  <si>
    <t>Obiekt D20P (przepust kolejowy w km 60+657) oraz D33PD (przepust drogowy w km 0+073 drogi DG 290444K)</t>
  </si>
  <si>
    <t>21</t>
  </si>
  <si>
    <t>Obiekt D21P (przepust kolejowy w km 60+835) oraz D34PD (przepust drogowy w km 0+279 drogi 61.00)</t>
  </si>
  <si>
    <t>22</t>
  </si>
  <si>
    <t>Obiekt D22M (most kolejowy w km 61+069) oraz D35PD (przepust drogowy w km 0+036 drogi 61.00)</t>
  </si>
  <si>
    <t>23</t>
  </si>
  <si>
    <t>Prace hydrotechniczne w ciągu cieków przy starotorzu linii kolejowej nr 104</t>
  </si>
  <si>
    <t>Suma RCO - Modernizacja, budowa i przebudowa rozwiązań hydrotechnicznych:</t>
  </si>
  <si>
    <t>Obiekty kubaturowe</t>
  </si>
  <si>
    <t>10.1.1</t>
  </si>
  <si>
    <t>Obiekty przewidziane do rozbiórki</t>
  </si>
  <si>
    <t>10.1.1.1</t>
  </si>
  <si>
    <t>ST.11.</t>
  </si>
  <si>
    <t>Km 49+225 lk nr 104 - budynek mieszkalny z zabudowaniami gospodarczymi</t>
  </si>
  <si>
    <t>10.1.1.2</t>
  </si>
  <si>
    <t>Km 49+351 lk nr 104 - budynek gospodarczy</t>
  </si>
  <si>
    <t>10.1.1.3</t>
  </si>
  <si>
    <t>Km 49+417 lk nr 104 - budynek mieszkalny</t>
  </si>
  <si>
    <t>10.1.1.4</t>
  </si>
  <si>
    <t>Km 49+435 lk nr 104 - obiekt gospodarczy</t>
  </si>
  <si>
    <t>10.1.1.5</t>
  </si>
  <si>
    <t>Km 49+442 lk nr 104 - budynek mieszkalny</t>
  </si>
  <si>
    <t>10.1.1.6</t>
  </si>
  <si>
    <t>Km 49+690 lk nr 104 - budynek mieszkalny z obiektami gospodarczymi</t>
  </si>
  <si>
    <t>10.1.1.7</t>
  </si>
  <si>
    <t>Km 49+712 lk nr 104 - budynek mieszkalny</t>
  </si>
  <si>
    <t>10.1.1.8</t>
  </si>
  <si>
    <t>Km 49+730 lk nr 104 - obiekty garażowe i gospodarcze</t>
  </si>
  <si>
    <t>10.1.1.9</t>
  </si>
  <si>
    <t>Km 49+743 lk nr 104 - budynek mieszkalny z budynkiem gospodarczym</t>
  </si>
  <si>
    <t>10.1.1.10</t>
  </si>
  <si>
    <t>Km 49+823 lk nr 104 - budynek mieszkalny</t>
  </si>
  <si>
    <t>10.1.1.11</t>
  </si>
  <si>
    <t>Km 50+155 lk nr 104 - budynek mieszkalny z zabudowaniami gospodarczymi</t>
  </si>
  <si>
    <t>10.1.1.12</t>
  </si>
  <si>
    <t>Km 53+808 lk nr 104 - budynek mieszkalny z zabudowaniami gospodarczymi</t>
  </si>
  <si>
    <t>10.1.1.13</t>
  </si>
  <si>
    <t>Km 54+660 lk nr 104 - budynek mieszkalny z wiatą</t>
  </si>
  <si>
    <t>10.1.1.14</t>
  </si>
  <si>
    <t>Km 54+838 lk nr 104 - wiata</t>
  </si>
  <si>
    <t>10.1.1.15</t>
  </si>
  <si>
    <t>Km 55+225 lk nr 104 - budynek mieszkalny</t>
  </si>
  <si>
    <t>10.1.1.16</t>
  </si>
  <si>
    <t>Km 55+720 lk nr 104 - budynek mieszkalny</t>
  </si>
  <si>
    <t>10.1.1.17</t>
  </si>
  <si>
    <t>Km 55+764 lk nr 104 - budynek mieszkalny</t>
  </si>
  <si>
    <t>10.1.1.18</t>
  </si>
  <si>
    <t>Km 55+785 lk nr 104 - budynek mieszkalny</t>
  </si>
  <si>
    <t>10.1.1.19</t>
  </si>
  <si>
    <t>Km 56+261 lk nr 104 - obiekt garażowy</t>
  </si>
  <si>
    <t>10.1.1.20</t>
  </si>
  <si>
    <t>Km 56+540 lk nr 104 - Budynek mieszkalny z budynkiem gospodarczym</t>
  </si>
  <si>
    <t>10.1.1.21</t>
  </si>
  <si>
    <t>Km 56+545 lk nr 104 - Budynek mieszkalny z obiektem gospodarczym</t>
  </si>
  <si>
    <t>10.1.1.22</t>
  </si>
  <si>
    <t>Km 56+590 lk nr 104 - Budynek mieszkalny</t>
  </si>
  <si>
    <t>10.1.1.23</t>
  </si>
  <si>
    <t>Km 56+606 lk nr 104 - Budynek mieszkalny z budynkiem gospodarczym</t>
  </si>
  <si>
    <t>10.1.1.24</t>
  </si>
  <si>
    <t>Km 56+676 lk nr 104 - Budynek mieszkalny w budowie</t>
  </si>
  <si>
    <t>10.1.1.25</t>
  </si>
  <si>
    <t>Km 56+713 lk nr 104 - Budynek mieszkalny z garażem</t>
  </si>
  <si>
    <t>10.1.1.26</t>
  </si>
  <si>
    <t>Km 56+740 lk nr 104 - Budynek mieszkalny z zabudowaniami gospodarczymi</t>
  </si>
  <si>
    <t>10.1.1.27</t>
  </si>
  <si>
    <t>Km 56+743 lk nr 104 - Budynek mieszkalny z zabudowaniami gospodarczymi</t>
  </si>
  <si>
    <t>10.1.1.28</t>
  </si>
  <si>
    <t>Km 57+123 lk nr 104 - Budynek mieszkalny z budynkiem gospodarczym</t>
  </si>
  <si>
    <t>10.1.1.29</t>
  </si>
  <si>
    <t>Km 57+279 lk nr 104 - Budynek mieszkalny</t>
  </si>
  <si>
    <t>10.1.1.30</t>
  </si>
  <si>
    <t>Km 58+460 (km istn. 61+148) lk nr 104 - Budynek gospodarczy</t>
  </si>
  <si>
    <t>10.1.1.31</t>
  </si>
  <si>
    <t>Km 58+686 (km istn. 61+391) lk nr 104 - Budynek gospodarczy</t>
  </si>
  <si>
    <t>10.1.1.32</t>
  </si>
  <si>
    <t>Km 59+258 (km istn. 61+976) lk nr 104 - Budynek gospodarczy</t>
  </si>
  <si>
    <t>10.1.1.33</t>
  </si>
  <si>
    <t>Km 59+262 (km istn. 61+980) lk nr 104 - Budynek stacyjny z obiektem gospodarczym</t>
  </si>
  <si>
    <t>10.1.2</t>
  </si>
  <si>
    <t>Przeniesienie kapliczek</t>
  </si>
  <si>
    <t>10.1.2.1</t>
  </si>
  <si>
    <t>Km 56+281 lk nr 104 - przeniesienie kapliczki</t>
  </si>
  <si>
    <t>10.1.2.2</t>
  </si>
  <si>
    <t>Km 56+576 lk nr 104 - przeniesienie kapliczki</t>
  </si>
  <si>
    <t>10.1.2.3</t>
  </si>
  <si>
    <t>Km 61+178 lk nr 104 - przeniesienie kapliczki</t>
  </si>
  <si>
    <t>10.1.3</t>
  </si>
  <si>
    <t>Rozbiórka ogrodzeń</t>
  </si>
  <si>
    <t>10.2.1</t>
  </si>
  <si>
    <t>ST.11.01.</t>
  </si>
  <si>
    <t>Architektura</t>
  </si>
  <si>
    <t>10.2.2</t>
  </si>
  <si>
    <t>ST.11.02.</t>
  </si>
  <si>
    <t>Konstrukcja</t>
  </si>
  <si>
    <t>10.2.3</t>
  </si>
  <si>
    <t>ST.11.03.</t>
  </si>
  <si>
    <t>Instalacje elektryczne</t>
  </si>
  <si>
    <t>10.2.4</t>
  </si>
  <si>
    <t>ST.11.04.</t>
  </si>
  <si>
    <t>Instalacje wod-kan, went-klim</t>
  </si>
  <si>
    <t>10.2.5</t>
  </si>
  <si>
    <t>ST.11.05.</t>
  </si>
  <si>
    <t>Instalacje teletechniczne</t>
  </si>
  <si>
    <t>10.2.6</t>
  </si>
  <si>
    <t>Przyłącza wod-kan do budynku nastawni</t>
  </si>
  <si>
    <t>10.3.1</t>
  </si>
  <si>
    <t>ST.11.05</t>
  </si>
  <si>
    <t>Maszt radiołączności radiowej 150 MHz z urządzeniami zewnętrznymi (p.o. Mordarka) km 49+251</t>
  </si>
  <si>
    <t>10.3.2</t>
  </si>
  <si>
    <t>Maszt radiołączności radiowej 150 MHz z urządzeniami zewnętrznymi (st. Męcina) km 56+440</t>
  </si>
  <si>
    <t>10.3.3</t>
  </si>
  <si>
    <t>Maszt radiołączności radiowej 150 MHz z urządzeniami zewnętrznymi (p.o. Chomranice) km 59+281</t>
  </si>
  <si>
    <t>Suma RCO - Obiekty kubaturowe:</t>
  </si>
  <si>
    <t xml:space="preserve">Obiekty obsługi podróżnych i małej architektury </t>
  </si>
  <si>
    <t>ST.12.03</t>
  </si>
  <si>
    <t>Budowa wiat siedziskowych punktowych jednostronnych</t>
  </si>
  <si>
    <t>ST.12.04            ST.12.05</t>
  </si>
  <si>
    <t>Budowa elementów informacji dla podróżnych</t>
  </si>
  <si>
    <t>Budowa elementów informacji dla podróżnych - dojście do peronu</t>
  </si>
  <si>
    <t>Ogrodzenie peronu</t>
  </si>
  <si>
    <t>Rozbiórka elementów małej architektury</t>
  </si>
  <si>
    <t>stacja Męcina</t>
  </si>
  <si>
    <t>Rozbiórka elementów małej architektury (p.o. Męcina)</t>
  </si>
  <si>
    <t>Budowa wiat siedziskowych punktowych dwustronnych - Peron nr 1</t>
  </si>
  <si>
    <t>Budowa wiat siedziskowych punktowych jednostronnych - Peron nr 2</t>
  </si>
  <si>
    <t>Budowa elementów małej architektury - Peron nr 1</t>
  </si>
  <si>
    <t>Budowa elementów małej architektury - Peron nr 2</t>
  </si>
  <si>
    <t>Budowa elementów informacji dla podróżnych - Peron nr 1</t>
  </si>
  <si>
    <t>4.7</t>
  </si>
  <si>
    <t>Budowa elementów informacji dla podróżnych - Peron nr 2</t>
  </si>
  <si>
    <t>4.8</t>
  </si>
  <si>
    <t>Budowa elementów informacji dla podróżnych - dojścia do peronów</t>
  </si>
  <si>
    <t>4.9</t>
  </si>
  <si>
    <t>Ogrodzenie peronu - Peron nr 1</t>
  </si>
  <si>
    <t>4.10</t>
  </si>
  <si>
    <t>Ogrodzenie peronu - Peron nr 2</t>
  </si>
  <si>
    <t>Budowa elementów małej architektury</t>
  </si>
  <si>
    <t>ST.12.04
ST.12.05</t>
  </si>
  <si>
    <t>Szlak Limanowa - Męcina od km 48+600 do km 55+744</t>
  </si>
  <si>
    <t>ST 13.</t>
  </si>
  <si>
    <t xml:space="preserve">Odwodnienie wgłębne torowiska wraz z odprowadzeniem </t>
  </si>
  <si>
    <t xml:space="preserve">Odwodnienie układów drogowych wraz z odprowadzeniem </t>
  </si>
  <si>
    <t xml:space="preserve">Odwodnienie obiektów inżynieryjnych wraz z odprowadzeniem </t>
  </si>
  <si>
    <t>Odwodnienie liniowe i wiat - peron nr 1 p.o. Mordarka</t>
  </si>
  <si>
    <t>Stacja Męcina od km 55+744 do km 57+075</t>
  </si>
  <si>
    <t>Budowa zbiornika retencyjnego w km 56+130; km 56+135; km 56+190 i km 56+300</t>
  </si>
  <si>
    <t>Odwodnienie liniowe i wiat - peron nr 1 stacji Męcina</t>
  </si>
  <si>
    <t>Odwodnienie liniowe i wiat - peron nr 2 stacji Męcina</t>
  </si>
  <si>
    <t>Odwodnienie budynku nastawni Męcina</t>
  </si>
  <si>
    <t>Odcinek Męcina - bocznica Klęczany od km 57+075 do km 61+310</t>
  </si>
  <si>
    <t>Budowa zbiornika retencyjnego w km 57+130; km 58+400 i km 59+225</t>
  </si>
  <si>
    <t>Odwodnienie liniowe i wiat - peron nr 1 p.o. Chomranice</t>
  </si>
  <si>
    <t>Urządzenia i sieci sanitarne (WOD, KAN, GAZ)</t>
  </si>
  <si>
    <t>Sieć wodociągowa</t>
  </si>
  <si>
    <t>ST.14.01</t>
  </si>
  <si>
    <t>Sieć wodociągowa - W1</t>
  </si>
  <si>
    <t>Sieć wodociągowa - W2</t>
  </si>
  <si>
    <t>Sieć wodociągowa - W3</t>
  </si>
  <si>
    <t>Sieć wodociągowa - W4</t>
  </si>
  <si>
    <t>Sieć wodociągowa - W5</t>
  </si>
  <si>
    <t>Sieć wodociągowa - W6</t>
  </si>
  <si>
    <t>Sieć wodociągowa - W7</t>
  </si>
  <si>
    <t>Sieć wodociągowa - W8</t>
  </si>
  <si>
    <t>Sieć wodociągowa - W9</t>
  </si>
  <si>
    <t>Sieć wodociągowa - W10</t>
  </si>
  <si>
    <t>Sieć wodociągowa - W11</t>
  </si>
  <si>
    <t>Sieć wodociągowa - W12</t>
  </si>
  <si>
    <t>Sieć wodociągowa - W13</t>
  </si>
  <si>
    <t>Sieć wodociągowa - W14</t>
  </si>
  <si>
    <t>Sieć wodociągowa - W15</t>
  </si>
  <si>
    <t>Sieć wodociągowa - W16</t>
  </si>
  <si>
    <t>Sieć wodociągowa - W17</t>
  </si>
  <si>
    <t>Sieć wodociągowa - W18</t>
  </si>
  <si>
    <t>Sieć wodociągowa - W19; W19a; W19b; W19c</t>
  </si>
  <si>
    <t>Sieć wodociągowa - W20</t>
  </si>
  <si>
    <t>Sieć wodociągowa - W21</t>
  </si>
  <si>
    <t>Sieć wodociągowa - W22</t>
  </si>
  <si>
    <t>Sieć wodociągowa - W23</t>
  </si>
  <si>
    <t>Sieć wodociągowa - W24</t>
  </si>
  <si>
    <t>Sieć wodociągowa - W25</t>
  </si>
  <si>
    <t>Sieć wodociągowa - W26</t>
  </si>
  <si>
    <t>Sieć wodociągowa - WP</t>
  </si>
  <si>
    <t>Sieć wodociągowa - P</t>
  </si>
  <si>
    <t>Likwidacja studni ujęć wody</t>
  </si>
  <si>
    <t>1.30</t>
  </si>
  <si>
    <t>Odtworzenie studni ujęć wody</t>
  </si>
  <si>
    <t>1.31</t>
  </si>
  <si>
    <t>Rozbiórka istniejącej sieci wodociągowej</t>
  </si>
  <si>
    <t>Sieć gazowa</t>
  </si>
  <si>
    <t>ST.14.02</t>
  </si>
  <si>
    <t>Sieć gazowa - G1</t>
  </si>
  <si>
    <t>Sieć gazowa - G2</t>
  </si>
  <si>
    <t>Sieć gazowa - G3</t>
  </si>
  <si>
    <t>Sieć gazowa - G4</t>
  </si>
  <si>
    <t>Sieć gazowa - G5</t>
  </si>
  <si>
    <t>Sieć gazowa - G6</t>
  </si>
  <si>
    <t>Sieć gazowa - G7</t>
  </si>
  <si>
    <t>Sieć gazowa - G8</t>
  </si>
  <si>
    <t>Sieć gazowa - G9</t>
  </si>
  <si>
    <t>Sieć gazowa - G10</t>
  </si>
  <si>
    <t>Sieć gazowa - G11</t>
  </si>
  <si>
    <t>2.12</t>
  </si>
  <si>
    <t>Sieć gazowa - G12</t>
  </si>
  <si>
    <t>2.13</t>
  </si>
  <si>
    <t>Sieć gazowa - G13</t>
  </si>
  <si>
    <t>2.14</t>
  </si>
  <si>
    <t>Sieć gazowa - G14</t>
  </si>
  <si>
    <t>2.15</t>
  </si>
  <si>
    <t>Sieć gazowa - G15</t>
  </si>
  <si>
    <t>2.16</t>
  </si>
  <si>
    <t>Rozbiórka istniejącej sieci gazowej</t>
  </si>
  <si>
    <t>Kanalizacja sanitarna</t>
  </si>
  <si>
    <t>ST.14.03</t>
  </si>
  <si>
    <t>Kanalizacja sanitarna - S1</t>
  </si>
  <si>
    <t>Kanalizacja sanitarna - S2</t>
  </si>
  <si>
    <t>Kanalizacja sanitarna - S3</t>
  </si>
  <si>
    <t>Kanalizacja sanitarna - S4</t>
  </si>
  <si>
    <t>Kanalizacja sanitarna - S5</t>
  </si>
  <si>
    <t>Kanalizacja sanitarna - S6</t>
  </si>
  <si>
    <t>Kanalizacja sanitarna - S7</t>
  </si>
  <si>
    <t>Kanalizacja sanitarna - S8</t>
  </si>
  <si>
    <t>3.9</t>
  </si>
  <si>
    <t>Kanalizacja sanitarna - S9</t>
  </si>
  <si>
    <t>3.10</t>
  </si>
  <si>
    <t>Kanalizacja sanitarna - S10</t>
  </si>
  <si>
    <t>3.11</t>
  </si>
  <si>
    <t>Kanalizacja sanitarna - S11</t>
  </si>
  <si>
    <t>3.12</t>
  </si>
  <si>
    <t>Kanalizacja sanitarna - S12</t>
  </si>
  <si>
    <t>3.13</t>
  </si>
  <si>
    <t>Kanalizacja sanitarna - S13</t>
  </si>
  <si>
    <t>3.14</t>
  </si>
  <si>
    <t>Kanalizacja sanitarna - SA44</t>
  </si>
  <si>
    <t>3.15</t>
  </si>
  <si>
    <t>Kanalizacja sanitarna - S14</t>
  </si>
  <si>
    <t>3.16</t>
  </si>
  <si>
    <t>Rozbiórka istniejącej sieci kanalizacyjnej</t>
  </si>
  <si>
    <t>Suma RCO - Urządzenia i sieci sanitarne (WOD, KAN, GAZ):</t>
  </si>
  <si>
    <t>Urządzenia i sieci telekomunikacyjne</t>
  </si>
  <si>
    <t>Budowa sieci i urządzeń własności PKP PLK S.A.</t>
  </si>
  <si>
    <t>14.1</t>
  </si>
  <si>
    <t>ST.15.01</t>
  </si>
  <si>
    <t>Budowa rurociągu i kabla światłowodowego podstawowego 36J</t>
  </si>
  <si>
    <t>Budowa rurociągu i kabla światłowodowego lokalnego 36J z odcinkami zmiany wielkości do 48J</t>
  </si>
  <si>
    <t>Budowa rurociągu i kabla światłowodowego domykającego 72J</t>
  </si>
  <si>
    <t>Budowa kabla TKM</t>
  </si>
  <si>
    <t>Zabudowa urządzeń systemów alarmowych w kontenerze SRK w km 48+604</t>
  </si>
  <si>
    <t>Zabudowa urządzeń systemów alarmowych w kontenerze SRK w km 50+044</t>
  </si>
  <si>
    <t>Zabudowa urządzeń systemów alarmowych w kontenerze SRK w km 53+840</t>
  </si>
  <si>
    <t>Budowa monitoringu portali tunelu T10 i bram wjazdowych na place ewakuacyjne</t>
  </si>
  <si>
    <t>Budowa systemu łączności alarmowej w tunelu</t>
  </si>
  <si>
    <t>Odgałęzienie do Podstacji Trakcyjnej Pisarzowa km 55+300 dla sterowania i monitorowania obiektu</t>
  </si>
  <si>
    <t>Budowa kanalizacji kablowej na peronie z wyprowadzeniami dla systemu SDiP</t>
  </si>
  <si>
    <t>Zakup i budowa kontenera teletechnicznego ze wszystkimi urządzeniami, w tym łączności i alarmowymi w km 49+251</t>
  </si>
  <si>
    <t>Wyposażenie wieży radiołączności radiowej 150 MHz z urządzeniami zewnętrznymi</t>
  </si>
  <si>
    <t>Budowa kanalizacji kablowej na peronie nr 1 z wyprowadzeniami dla systemu SDiP</t>
  </si>
  <si>
    <t>1.3.6</t>
  </si>
  <si>
    <t>Budowa kanalizacji kablowej na peronie nr 2 z wyprowadzeniami dla systemu SDiP</t>
  </si>
  <si>
    <t>1.3.7</t>
  </si>
  <si>
    <t>Budowa zewnętrznych urządzeń systemu stwierdzania końca pociągu (SKP)</t>
  </si>
  <si>
    <t>1.3.8</t>
  </si>
  <si>
    <t>1.3.9</t>
  </si>
  <si>
    <t>Zabudowa urządzeń teletechnicznych dla systemów zewnętrznych w budynku nastawni Męcina</t>
  </si>
  <si>
    <t>Odcinek Męcina - bocznica Klęczany</t>
  </si>
  <si>
    <t>System zewnętrznych urządzeń telewizji użytkowej (TVU) kat. B na przejeździe w km 61+110</t>
  </si>
  <si>
    <t>1.4.6</t>
  </si>
  <si>
    <t>Zabudowa urządzeń systemów alarmowych w kontenerze SSP w km 61+110</t>
  </si>
  <si>
    <t>1.4.7</t>
  </si>
  <si>
    <t>Zabudowa urządzeń systemów alarmowych w kontenerze SRK w km 59+260</t>
  </si>
  <si>
    <t>1.4.8</t>
  </si>
  <si>
    <t>Zabudowa urządzeń systemów alarmowych w kontenerze SRK w km 60+315</t>
  </si>
  <si>
    <t>Zakup i budowa kontenera teletechnicznego ze wszystkimi urządzeniami, w tym łączności i alarmowymi w km 59+281</t>
  </si>
  <si>
    <t>Roboty pozostałe</t>
  </si>
  <si>
    <t>Pozostałe prace branży telekomunikacji dla sieci własności PKP PLK</t>
  </si>
  <si>
    <t>wycena indywidualna</t>
  </si>
  <si>
    <t>Prolongata warunków i uzgodnień, opracowanie projektów tymczasowych, powykonawczych, etapowanie robót, nadzór gestora sieci, rozruch, pomiary, uruchomienie wszystkich instalacji i szkolenie pracowników</t>
  </si>
  <si>
    <t>14.2</t>
  </si>
  <si>
    <t>14.1.1</t>
  </si>
  <si>
    <t>Radiołączność VHF w tunelu</t>
  </si>
  <si>
    <t>ST.15.04</t>
  </si>
  <si>
    <t>Budowa systemu radiołączności w tunelu T10 dla potrzeb Państwowego Ratownictwa Medycznego i Państwowa Straż Pożarna</t>
  </si>
  <si>
    <t>Budowa systemu radiołączności w tunelu T10 dla potrzeb Policji</t>
  </si>
  <si>
    <t>Budowa kanałów technologicznych</t>
  </si>
  <si>
    <t>ST.15.02</t>
  </si>
  <si>
    <t>Droga gminna 340456K</t>
  </si>
  <si>
    <t>Droga gminna 340454K</t>
  </si>
  <si>
    <t>Droga gminna 340452K</t>
  </si>
  <si>
    <t>Droga gminna 290434K</t>
  </si>
  <si>
    <t>Droga gminna 290443K</t>
  </si>
  <si>
    <t>Droga powiatowa 1552K</t>
  </si>
  <si>
    <t>Droga gminna 290446K</t>
  </si>
  <si>
    <t>Droga gminna 290444K</t>
  </si>
  <si>
    <t>Droga gminna 290578K</t>
  </si>
  <si>
    <t>Przebudowa istniejących sieci telekomunikacyjnych</t>
  </si>
  <si>
    <t>14.3</t>
  </si>
  <si>
    <t>ST.15.03</t>
  </si>
  <si>
    <t>ORANGE: kolizja w km 49+200</t>
  </si>
  <si>
    <t>ORANGE: kolizja w km 49+300</t>
  </si>
  <si>
    <t>ORANGE: kolizja w km 49+450</t>
  </si>
  <si>
    <t>ORANGE: kolizja w km 49+800</t>
  </si>
  <si>
    <t>ORANGE: kolizja w km 53+880</t>
  </si>
  <si>
    <t>ORANGE: kolizja w km 53+970</t>
  </si>
  <si>
    <t>ORANGE: kolizja w km 54+100</t>
  </si>
  <si>
    <t>ORANGE: kolizja w km 54+600</t>
  </si>
  <si>
    <t>ORANGE: kolizja w km 54+750</t>
  </si>
  <si>
    <t>ORANGE: kolizja w km 55+180</t>
  </si>
  <si>
    <t>ORANGE: kolizja w km 56+580</t>
  </si>
  <si>
    <t>ORANGE: kolizja w km 56+800</t>
  </si>
  <si>
    <t>ORANGE: kolizja w km 57+100</t>
  </si>
  <si>
    <t>ORANGE: kolizja w km 57+350</t>
  </si>
  <si>
    <t>ORANGE: kolizja w km 57+820</t>
  </si>
  <si>
    <t>ORANGE: kolizja w km 58+530</t>
  </si>
  <si>
    <t>3.17</t>
  </si>
  <si>
    <t>ORANGE: kolizja w km 59+250</t>
  </si>
  <si>
    <t>3.18</t>
  </si>
  <si>
    <t>ORANGE: kolizja w km 59+720</t>
  </si>
  <si>
    <t>3.19</t>
  </si>
  <si>
    <t>ORANGE: kolizja w km 59+820</t>
  </si>
  <si>
    <t>3.20</t>
  </si>
  <si>
    <t>ORANGE: kolizja w km 60+210</t>
  </si>
  <si>
    <t>3.21</t>
  </si>
  <si>
    <t>ORANGE: kolizja w km 60+990</t>
  </si>
  <si>
    <t>3.22</t>
  </si>
  <si>
    <t>ORANGE: kolizja w km 49+960 - 50+160 - demontaż</t>
  </si>
  <si>
    <t>3.23</t>
  </si>
  <si>
    <t>ORANGE: kolizja w km 56+660 - demontaż</t>
  </si>
  <si>
    <t>3.24</t>
  </si>
  <si>
    <t>TELKOL: kolizja wzdłużna w km 48+600 - km 61+220</t>
  </si>
  <si>
    <t>Suma RCO - Urządzenia i sieci telekomunikacyjne:</t>
  </si>
  <si>
    <t>Ochrona środowiska</t>
  </si>
  <si>
    <t>Nasadzenia</t>
  </si>
  <si>
    <t>ST.17.03</t>
  </si>
  <si>
    <t>Ekrany akustyczne</t>
  </si>
  <si>
    <t>ST.16.00</t>
  </si>
  <si>
    <t>Ekran akustyczny EK01.1; EK01.2; EK01.3</t>
  </si>
  <si>
    <t>Ekran akustyczny EK02</t>
  </si>
  <si>
    <t>Ekran akustyczny EK03</t>
  </si>
  <si>
    <t>Ekran akustyczny EK04</t>
  </si>
  <si>
    <t>Ekran akustyczny EK05</t>
  </si>
  <si>
    <t>1.2.6</t>
  </si>
  <si>
    <t>Ekran akustyczny EK06</t>
  </si>
  <si>
    <t>1.2.7</t>
  </si>
  <si>
    <t>Ekran akustyczny EK07</t>
  </si>
  <si>
    <t>1.2.8</t>
  </si>
  <si>
    <t>Ekran akustyczny EK08</t>
  </si>
  <si>
    <t>1.2.9</t>
  </si>
  <si>
    <t>Ekran akustyczny EK09</t>
  </si>
  <si>
    <t>1.2.10</t>
  </si>
  <si>
    <t>Ekran akustyczny EK10</t>
  </si>
  <si>
    <t>1.2.11</t>
  </si>
  <si>
    <t>Ekran akustyczny EK11</t>
  </si>
  <si>
    <t>1.2.12</t>
  </si>
  <si>
    <t>Ekran akustyczny EK12</t>
  </si>
  <si>
    <t>1.2.13</t>
  </si>
  <si>
    <t>Ekran akustyczny EK13</t>
  </si>
  <si>
    <t>1.2.14</t>
  </si>
  <si>
    <t>Ekran akustyczny EK14</t>
  </si>
  <si>
    <t>Ekran akustyczny EK15</t>
  </si>
  <si>
    <t>Ekran akustyczny EK16</t>
  </si>
  <si>
    <t>Ekran akustyczny EK17</t>
  </si>
  <si>
    <t>2.2.4</t>
  </si>
  <si>
    <t>Ekran akustyczny EK18</t>
  </si>
  <si>
    <t>2.2.5</t>
  </si>
  <si>
    <t>Ekran akustyczny EK19</t>
  </si>
  <si>
    <t>2.2.6</t>
  </si>
  <si>
    <t>Ekran akustyczny EK20</t>
  </si>
  <si>
    <t>2.2.7</t>
  </si>
  <si>
    <t>Ekran akustyczny EK21</t>
  </si>
  <si>
    <t>2.2.8</t>
  </si>
  <si>
    <t>Ekran akustyczny EK22</t>
  </si>
  <si>
    <t>Odcinek Męcina - bocznica Klęczany od km 57+075 do km 61+220</t>
  </si>
  <si>
    <t>3.2.1</t>
  </si>
  <si>
    <t>Ekran akustyczny EK23</t>
  </si>
  <si>
    <t>3.2.2</t>
  </si>
  <si>
    <t>Ekran akustyczny EK24</t>
  </si>
  <si>
    <t>3.2.3</t>
  </si>
  <si>
    <t>Ekran akustyczny EK25</t>
  </si>
  <si>
    <t>3.2.4</t>
  </si>
  <si>
    <t>Ekran akustyczny EK26</t>
  </si>
  <si>
    <t>3.2.5</t>
  </si>
  <si>
    <t>Ekran akustyczny EK27</t>
  </si>
  <si>
    <t>3.2.6</t>
  </si>
  <si>
    <t>Ekran akustyczny EK28</t>
  </si>
  <si>
    <t>3.2.7</t>
  </si>
  <si>
    <t>Ekran akustyczny EK29</t>
  </si>
  <si>
    <t>3.2.8</t>
  </si>
  <si>
    <t>Ekran akustyczny EK30</t>
  </si>
  <si>
    <t>3.2.9</t>
  </si>
  <si>
    <t>Ekran akustyczny EK31</t>
  </si>
  <si>
    <t>3.2.10</t>
  </si>
  <si>
    <t>Ekran akustyczny EK32</t>
  </si>
  <si>
    <t>3.2.11</t>
  </si>
  <si>
    <t>Ekran akustyczny EK33</t>
  </si>
  <si>
    <t>3.2.12</t>
  </si>
  <si>
    <t>Ekran akustyczny EK34</t>
  </si>
  <si>
    <t>3.2.13</t>
  </si>
  <si>
    <t>Ekran akustyczny EK35</t>
  </si>
  <si>
    <t>3.2.14</t>
  </si>
  <si>
    <t>Ekran akustyczny EK36</t>
  </si>
  <si>
    <t>3.2.15</t>
  </si>
  <si>
    <t>Ekran akustyczny EK37</t>
  </si>
  <si>
    <t>3.2.16</t>
  </si>
  <si>
    <t>Ekran akustyczny EK38</t>
  </si>
  <si>
    <t>3.2.17</t>
  </si>
  <si>
    <t>Ekran akustyczny EK39</t>
  </si>
  <si>
    <t>3.2.18</t>
  </si>
  <si>
    <t>Ekran akustyczny EK40</t>
  </si>
  <si>
    <t>3.2.19</t>
  </si>
  <si>
    <t>Ekran akustyczny EK41</t>
  </si>
  <si>
    <t>3.2.20</t>
  </si>
  <si>
    <t>Ekran akustyczny EK42</t>
  </si>
  <si>
    <t>3.2.21</t>
  </si>
  <si>
    <t>Ekran akustyczny EK43</t>
  </si>
  <si>
    <t>3.2.22</t>
  </si>
  <si>
    <t>Ekran akustyczny EK44</t>
  </si>
  <si>
    <t>Suma RCO - Ochrona środowiska:</t>
  </si>
  <si>
    <t>Szlak Limanowa - Męcina od km 48+600 do km 55+744 (w tym starotorze do km istn. 59+480)</t>
  </si>
  <si>
    <t>ST.17.01</t>
  </si>
  <si>
    <t>Ścinanie drzew i karczowanie pni wraz z wywiezieniem pozostałości</t>
  </si>
  <si>
    <t>Karczowanie krzewów oraz grup krzewów oraz grup drzew i krzewów wraz z wywiezieniem pozostałości</t>
  </si>
  <si>
    <t>ST.17.02</t>
  </si>
  <si>
    <t>Zabezpieczenie drzew na czas budowy</t>
  </si>
  <si>
    <t xml:space="preserve">Zabiegi pielęgnacyjne drzew </t>
  </si>
  <si>
    <t>Odcinek Męcina - bocznica Klęczany od km 57+075 do km 61+220 (w tym starotorze od km istn. 59+480)</t>
  </si>
  <si>
    <t>Suma RCO - Inwentaryzacja dendrologiczna wraz z wycinką drzew i krzewów:</t>
  </si>
  <si>
    <t>ST.15.</t>
  </si>
  <si>
    <t>Tymczasowa instalacja teletechniczna na potrzeby prowadzenia ruchu</t>
  </si>
  <si>
    <t>Tymczasowa instalacja teletechniczna w obiektach kubaturowych</t>
  </si>
  <si>
    <t>ST.02.</t>
  </si>
  <si>
    <t>Tymczasowe utrzymanie przejezdności istniejącego przebiegu linii kolejowej nr 104 na potrzeby realizacji zadania</t>
  </si>
  <si>
    <t>Suma RCO - Fazowanie robót:</t>
  </si>
  <si>
    <t>ST.19.01</t>
  </si>
  <si>
    <t>Powierzchniowa wymiana gruntów słabonośnych (D.WG.01)</t>
  </si>
  <si>
    <t>Powierzchniowa wymiana gruntów słabonośnych (D.WG.02)</t>
  </si>
  <si>
    <t>ST.19.02</t>
  </si>
  <si>
    <t>Nasyp wykonany z gruntu zbrojonego geosyntetykiem (D.GZ.01)</t>
  </si>
  <si>
    <t>Nasyp wykonany z gruntu zbrojonego geosyntetykiem (D.GZ.02)</t>
  </si>
  <si>
    <t>Nasyp wykonany z gruntu zbrojonego geosyntetykiem (D.GZ.03)</t>
  </si>
  <si>
    <t>Nasyp wykonany z gruntu zbrojonego geosyntetykiem (D.GZ.04)</t>
  </si>
  <si>
    <t>Nasyp wykonany z gruntu zbrojonego geosyntetykiem (D.GZ.05)</t>
  </si>
  <si>
    <t>Nasyp wykonany z gruntu zbrojonego geosyntetykiem (D.GZ.06)</t>
  </si>
  <si>
    <t>Nasyp wykonany z gruntu zbrojonego geosyntetykiem (D.GZ.07)</t>
  </si>
  <si>
    <t>Nasyp wykonany z gruntu zbrojonego geosyntetykiem (D.GZ.08)</t>
  </si>
  <si>
    <t>Nasyp wykonany z gruntu zbrojonego geosyntetykiem (D.GZ.09)</t>
  </si>
  <si>
    <t>Nasyp wykonany z gruntu zbrojonego geosyntetykiem (D.GZ.10)</t>
  </si>
  <si>
    <t>Nasyp wykonany z gruntu zbrojonego geosyntetykiem (D.GZ.11)</t>
  </si>
  <si>
    <t>Nasyp wykonany z gruntu zbrojonego geosyntetykiem (D.GZ.12)</t>
  </si>
  <si>
    <t>Nasyp wykonany z gruntu zbrojonego geosyntetykiem (D.GZ.13)</t>
  </si>
  <si>
    <t>Nasyp wykonany z gruntu zbrojonego geosyntetykiem (D.GZ.14)</t>
  </si>
  <si>
    <t>Nasyp wykonany z gruntu zbrojonego geosyntetykiem (D.GZ.15)</t>
  </si>
  <si>
    <t>Nasyp wykonany z gruntu zbrojonego geosyntetykiem (D.GZ.16)</t>
  </si>
  <si>
    <t>Nasyp wykonany z gruntu zbrojonego geosyntetykiem (D.GZ.17)</t>
  </si>
  <si>
    <t>Nasyp wykonany z gruntu zbrojonego geosyntetykiem (D.GZ.18)</t>
  </si>
  <si>
    <t>Nasyp wykonany z gruntu zbrojonego geosyntetykiem (D.GZ.19)</t>
  </si>
  <si>
    <t>Nasyp wykonany z gruntu zbrojonego geosyntetykiem (D.GZ.20)</t>
  </si>
  <si>
    <t>Nasyp wykonany z gruntu zbrojonego geosyntetykiem (D.GZ.21)</t>
  </si>
  <si>
    <t>24</t>
  </si>
  <si>
    <t>Nasyp wykonany z gruntu zbrojonego geosyntetykiem (D.GZ.22)</t>
  </si>
  <si>
    <t>25</t>
  </si>
  <si>
    <t>Nasyp wykonany z gruntu zbrojonego geosyntetykiem (D.GZ.23)</t>
  </si>
  <si>
    <t>26</t>
  </si>
  <si>
    <t>Nasyp wykonany z gruntu zbrojonego geosyntetykiem (D.GZ.24)</t>
  </si>
  <si>
    <t>27</t>
  </si>
  <si>
    <t>Nasyp wykonany z gruntu zbrojonego geosyntetykiem (D.GZ.25)</t>
  </si>
  <si>
    <t>28</t>
  </si>
  <si>
    <t>Nasyp wykonany z gruntu zbrojonego geosyntetykiem (D.GZ.26)</t>
  </si>
  <si>
    <t>29</t>
  </si>
  <si>
    <t>Nasyp wykonany z gruntu zbrojonego geosyntetykiem (D.GZ.27)</t>
  </si>
  <si>
    <t>30</t>
  </si>
  <si>
    <t>ST.19.04</t>
  </si>
  <si>
    <t>Wzmocnienie podłoża pod nowe nasypy kolejowe kolumnami przemieszczeniowymi (D.W1.01)</t>
  </si>
  <si>
    <t>31</t>
  </si>
  <si>
    <t>Wzmocnienie podłoża pod nowe nasypy kolejowe kolumnami przemieszczeniowymi (D.W1.02)</t>
  </si>
  <si>
    <t>32</t>
  </si>
  <si>
    <t>ST.19.10</t>
  </si>
  <si>
    <t>Wzmocnienie podłoża pod nowe nasypy kolejowe kolumnami przemieszczeniowymi (D.W1.03)</t>
  </si>
  <si>
    <t>33</t>
  </si>
  <si>
    <t>Wzmocnienie podłoża pod nowe nasypy kolejowe kolumnami przemieszczeniowymi (D.W1.04)</t>
  </si>
  <si>
    <t>34</t>
  </si>
  <si>
    <t>Wzmocnienie podłoża pod nowe nasypy kolejowe kolumnami przemieszczeniowymi (D.W1.05)</t>
  </si>
  <si>
    <t>35</t>
  </si>
  <si>
    <t>Wzmocnienie podłoża pod nowe nasypy kolejowe kolumnami przemieszczeniowymi (D.W1.06)</t>
  </si>
  <si>
    <t>36</t>
  </si>
  <si>
    <t>Wzmocnienie podłoża pod nowe nasypy kolejowe kolumnami przemieszczeniowymi (D.W1.07)</t>
  </si>
  <si>
    <t>37</t>
  </si>
  <si>
    <t>Wzmocnienie podłoża pod nowe nasypy kolejowe kolumnami przemieszczeniowymi (D.W1.08)</t>
  </si>
  <si>
    <t>38</t>
  </si>
  <si>
    <t>Wzmocnienie podłoża pod nowe nasypy kolejowe kolumnami przemieszczeniowymi (D.W1.09)</t>
  </si>
  <si>
    <t>39</t>
  </si>
  <si>
    <t>Wzmocnienie podłoża pod nowe nasypy kolejowe kolumnami przemieszczeniowymi (D.W1.10)</t>
  </si>
  <si>
    <t>40</t>
  </si>
  <si>
    <t>Wzmocnienie podłoża pod nowe nasypy kolejowe kolumnami przemieszczeniowymi (D.W1.11)</t>
  </si>
  <si>
    <t>41</t>
  </si>
  <si>
    <t>Wzmocnienie podłoża pod nowe nasypy kolejowe kolumnami przemieszczeniowymi (D.W1.12)</t>
  </si>
  <si>
    <t>42</t>
  </si>
  <si>
    <t>Wzmocnienie podłoża pod nowe nasypy kolejowe kolumnami przemieszczeniowymi (D.W1.13)</t>
  </si>
  <si>
    <t>43</t>
  </si>
  <si>
    <t>ST.19.05 ST.19.13</t>
  </si>
  <si>
    <t>Mur oporowy w postaci palisady kotwionej; Dreny wiercone (D.M1.01)</t>
  </si>
  <si>
    <t>44</t>
  </si>
  <si>
    <t>Mur oporowy w postaci palisady kotwionej; Dreny wiercone (D.M1.02)</t>
  </si>
  <si>
    <t>45</t>
  </si>
  <si>
    <t>Mur oporowy w postaci palisady kotwionej; Dreny wiercone (D.M1.03)</t>
  </si>
  <si>
    <t>46</t>
  </si>
  <si>
    <t>Mur oporowy w postaci palisady kotwionej; Dreny wiercone (D.M1.04)</t>
  </si>
  <si>
    <t>47</t>
  </si>
  <si>
    <t>Mur oporowy w postaci palisady kotwionej; Dreny wiercone (D.M1.05)</t>
  </si>
  <si>
    <t>48</t>
  </si>
  <si>
    <t>Mur oporowy w postaci palisady kotwionej; Dreny wiercone (D.M1.06)</t>
  </si>
  <si>
    <t>49</t>
  </si>
  <si>
    <t>Mur oporowy w postaci palisady kotwionej; Dreny wiercone (D.M1.07)</t>
  </si>
  <si>
    <t>50</t>
  </si>
  <si>
    <t>Mur oporowy w postaci palisady kotwionej; Dreny wiercone (D.M1.08)</t>
  </si>
  <si>
    <t>51</t>
  </si>
  <si>
    <t>Mur oporowy w postaci palisady kotwionej; Dreny wiercone (D.M1.09)</t>
  </si>
  <si>
    <t>52</t>
  </si>
  <si>
    <t>Mur oporowy w postaci palisady kotwionej; Dreny wiercone (D.M1.10)</t>
  </si>
  <si>
    <t>53</t>
  </si>
  <si>
    <t>Mur oporowy w postaci palisady kotwionej; Dreny wiercone (D.M1.11)</t>
  </si>
  <si>
    <t>54</t>
  </si>
  <si>
    <t>Mur oporowy w postaci palisady kotwionej; Dreny wiercone (D.M1.12)</t>
  </si>
  <si>
    <t>55</t>
  </si>
  <si>
    <t>ST.19.06</t>
  </si>
  <si>
    <t>Mur oporowy w postaci palisady ażurowej kotwionej (D.SO1.01)</t>
  </si>
  <si>
    <t>56</t>
  </si>
  <si>
    <t>Mur oporowy w postaci palisady ażurowej kotwionej (D.SO1.02)</t>
  </si>
  <si>
    <t>57</t>
  </si>
  <si>
    <t>Mur oporowy w postaci palisady ażurowej kotwionej (D.SO1.03)</t>
  </si>
  <si>
    <t>58</t>
  </si>
  <si>
    <t>Mur oporowy w postaci palisady ażurowej kotwionej (D.SO1.04)</t>
  </si>
  <si>
    <t>59</t>
  </si>
  <si>
    <t>ST.19.07</t>
  </si>
  <si>
    <t>Przegroda filtracyjna w postaci pali wierconych (D.PP.01)</t>
  </si>
  <si>
    <t>60</t>
  </si>
  <si>
    <t>Przegroda filtracyjna w postaci pali wierconych (D.PP.02)</t>
  </si>
  <si>
    <t>61</t>
  </si>
  <si>
    <t>ST.19.08 ST.19.13</t>
  </si>
  <si>
    <t>Mur oporowy w postaci palisady wspornikowej; Dreny wiercone (D.M2.01)</t>
  </si>
  <si>
    <t>62</t>
  </si>
  <si>
    <t>ST.19.09</t>
  </si>
  <si>
    <t>Wzmocnienie podłoża pod nowe nasypy kolejowe kolumnami DSM (D.W2.01)</t>
  </si>
  <si>
    <t>63</t>
  </si>
  <si>
    <t>Wzmocnienie podłoża pod nowe nasypy kolejowe kolumnami DSM (D.W2.02)</t>
  </si>
  <si>
    <t>64</t>
  </si>
  <si>
    <t>Wzmocnienie podłoża pod nowe nasypy kolejowe kolumnami DSM (D.W2.03)</t>
  </si>
  <si>
    <t>65</t>
  </si>
  <si>
    <t>ST.19.11 ST.19.13</t>
  </si>
  <si>
    <t>Zabezpieczenie skarp wykopów kotwami w postaci gwoździ gruntowych z siatką stalową; Dreny wiercone (D.SO3.01+d)</t>
  </si>
  <si>
    <t>66</t>
  </si>
  <si>
    <t>ST.19.11</t>
  </si>
  <si>
    <t>Zabezpieczenie skarp wykopów kotwami w postaci gwoździ gruntowych z siatką stalową (D.SO3.02)</t>
  </si>
  <si>
    <t>67</t>
  </si>
  <si>
    <t>Zabezpieczenie skarp wykopów kotwami w postaci gwoździ gruntowych z siatką stalową (D.SO3.03)</t>
  </si>
  <si>
    <t>68</t>
  </si>
  <si>
    <t>Zabezpieczenie skarp wykopów kotwami w postaci gwoździ gruntowych z siatką stalową (D.SO3.04)</t>
  </si>
  <si>
    <t>69</t>
  </si>
  <si>
    <t>Zabezpieczenie skarp wykopów kotwami w postaci gwoździ gruntowych z siatką stalową (D.SO3.05)</t>
  </si>
  <si>
    <t>70</t>
  </si>
  <si>
    <t>Zabezpieczenie skarp wykopów kotwami w postaci gwoździ gruntowych z siatką stalową (D.SO3.06)</t>
  </si>
  <si>
    <t>71</t>
  </si>
  <si>
    <t>Zabezpieczenie skarp wykopów kotwami w postaci gwoździ gruntowych z siatką stalową; Dreny wiercone (D.SO3.07+d)</t>
  </si>
  <si>
    <t>72</t>
  </si>
  <si>
    <t>Zabezpieczenie skarp wykopów kotwami w postaci gwoździ gruntowych z siatką stalową; Dreny wiercone (D.SO3.08+d)</t>
  </si>
  <si>
    <t>73</t>
  </si>
  <si>
    <t>Zabezpieczenie skarp wykopów kotwami w postaci gwoździ gruntowych z siatką stalową; Dreny wiercone (D.SO3.09+d)</t>
  </si>
  <si>
    <t>74</t>
  </si>
  <si>
    <t>Zabezpieczenie skarp wykopów kotwami w postaci gwoździ gruntowych z siatką stalową; Dreny wiercone (D.SO3.10+d)</t>
  </si>
  <si>
    <t>75</t>
  </si>
  <si>
    <t>Zabezpieczenie skarp wykopów kotwami w postaci gwoździ gruntowych z siatką stalową (D.SO3.11)</t>
  </si>
  <si>
    <t>76</t>
  </si>
  <si>
    <t>Zabezpieczenie skarp wykopów kotwami w postaci gwoździ gruntowych z siatką stalową (D.SO3.12)</t>
  </si>
  <si>
    <t>77</t>
  </si>
  <si>
    <t>Zabezpieczenie skarp wykopów kotwami w postaci gwoździ gruntowych z siatką stalową; Dreny wiercone (D.SO3.13+d)</t>
  </si>
  <si>
    <t>78</t>
  </si>
  <si>
    <t>Zabezpieczenie skarp wykopów kotwami w postaci gwoździ gruntowych z siatką stalową; Dreny wiercone (D.SO3.14+d)</t>
  </si>
  <si>
    <t>79</t>
  </si>
  <si>
    <t>Zabezpieczenie skarp wykopów kotwami w postaci gwoździ gruntowych z siatką stalową (D.SO3.15)</t>
  </si>
  <si>
    <t>80</t>
  </si>
  <si>
    <t>Zabezpieczenie skarp wykopów kotwami w postaci gwoździ gruntowych z siatką stalową (D.SO3.16)</t>
  </si>
  <si>
    <t>81</t>
  </si>
  <si>
    <t>Zabezpieczenie skarp wykopów kotwami w postaci gwoździ gruntowych z siatką stalową (D.SO3.17)</t>
  </si>
  <si>
    <t>82</t>
  </si>
  <si>
    <t>Zabezpieczenie skarp wykopów kotwami w postaci gwoździ gruntowych z siatką stalową (D.SO3.18)</t>
  </si>
  <si>
    <t>83</t>
  </si>
  <si>
    <t>Zabezpieczenie skarp wykopów kotwami w postaci gwoździ gruntowych z siatką stalową (D.SO3.19)</t>
  </si>
  <si>
    <t>84</t>
  </si>
  <si>
    <t>Wzmocnienie przeciwerozyjne skarp wykopów kotwami w postaci gwoździ gruntowych z siatką stalową; Dreny wiercone (D.WP.01)</t>
  </si>
  <si>
    <t>85</t>
  </si>
  <si>
    <t>Wzmocnienie przeciwerozyjne skarp wykopów kotwami w postaci gwoździ gruntowych z siatką stalową; Dreny wiercone (D.WP.02)</t>
  </si>
  <si>
    <t>86</t>
  </si>
  <si>
    <t>Wzmocnienie przeciwerozyjne skarp wykopów kotwami w postaci gwoździ gruntowych z siatką stalową; Dreny wiercone (D.WP.03)</t>
  </si>
  <si>
    <t>87</t>
  </si>
  <si>
    <t>Wzmocnienie przeciwerozyjne skarp wykopów kotwami w postaci gwoździ gruntowych z siatką stalową; Dreny wiercone (D.WP.04)</t>
  </si>
  <si>
    <t>88</t>
  </si>
  <si>
    <t>ST.19.12 ST.19.13</t>
  </si>
  <si>
    <t>Zabezpieczenie osuwiska w postaci żelbetowego rusztu kotwionego; Dreny wiercone (D.SO2.01+d)</t>
  </si>
  <si>
    <t>89</t>
  </si>
  <si>
    <t>ST.19.</t>
  </si>
  <si>
    <t>Stabilizacja spoiwem hydraulicznym podłoża pod warstwą ochronną</t>
  </si>
  <si>
    <t>90</t>
  </si>
  <si>
    <t>Usunięcie wierzchniej warstwy gruntu wraz z humusem i gruntami organicznymi</t>
  </si>
  <si>
    <t>91</t>
  </si>
  <si>
    <t>Pozostałe wzmacniające prace geotechniczne na wskazanym odcinku linii kolejowej</t>
  </si>
  <si>
    <t>Suma RCO - Geotechniczne Warunki Posadowienia Obiektu Budowlanego - Projekt Geotechniczny:</t>
  </si>
  <si>
    <t>Suma RCO - Sieć trakcyjna:</t>
  </si>
  <si>
    <t>Suma RCO - Obiekty obsługi podróżnych i małej architektury:</t>
  </si>
  <si>
    <t>Suma RCO - Odwodnienie:</t>
  </si>
  <si>
    <t>Prawo opcji</t>
  </si>
  <si>
    <t>Opcja - Realizacja świadczeń na warunkach określonych Umową dotyczących przewidywanych zmian w zakresie interfejsów</t>
  </si>
  <si>
    <t>Suma RCO - Prawo opcji:</t>
  </si>
  <si>
    <t>PO.00.01/1</t>
  </si>
  <si>
    <t>Zabudowa systemu ERTMS/ETCS poziom 2</t>
  </si>
  <si>
    <t>Podsumowanie netto zakresu podstawowego zgodnie z RCO</t>
  </si>
  <si>
    <t>Podsumowanie netto zakresu podstawowego zgodnie z RCO i zakresu Prawa opcji</t>
  </si>
  <si>
    <t>INWESTYCJA:</t>
  </si>
  <si>
    <t>ZAMAWIAJĄCY:</t>
  </si>
  <si>
    <t>PKP POLSKIE LINIE KOLEJOWE S.A.
z siedzibą w Warszawie
ul. Targowa 74
03-734 Warszawa</t>
  </si>
  <si>
    <t>WYKONAWCA:</t>
  </si>
  <si>
    <t>INŻYNIER:</t>
  </si>
  <si>
    <t xml:space="preserve"> Rok </t>
  </si>
  <si>
    <t>Miesiąc</t>
  </si>
  <si>
    <t xml:space="preserve">Wskaźnik  </t>
  </si>
  <si>
    <t>Kolejowy koszyk waloryzacyjny</t>
  </si>
  <si>
    <r>
      <t>SUMA
W</t>
    </r>
    <r>
      <rPr>
        <b/>
        <sz val="8"/>
        <rFont val="Calibri"/>
        <family val="2"/>
        <charset val="238"/>
        <scheme val="minor"/>
      </rPr>
      <t>G</t>
    </r>
    <r>
      <rPr>
        <b/>
        <vertAlign val="subscript"/>
        <sz val="8"/>
        <rFont val="Calibri"/>
        <family val="2"/>
        <charset val="238"/>
        <scheme val="minor"/>
      </rPr>
      <t>n</t>
    </r>
  </si>
  <si>
    <t>Wartość robót podleg. regulacji</t>
  </si>
  <si>
    <t>a</t>
  </si>
  <si>
    <t>b</t>
  </si>
  <si>
    <t>c</t>
  </si>
  <si>
    <t>d</t>
  </si>
  <si>
    <t>e</t>
  </si>
  <si>
    <t>f</t>
  </si>
  <si>
    <t>g</t>
  </si>
  <si>
    <t>h</t>
  </si>
  <si>
    <t>Nie podleg.  regul.</t>
  </si>
  <si>
    <t>CPI</t>
  </si>
  <si>
    <t>R
[robocizna]</t>
  </si>
  <si>
    <t>P/19.2
[paliwo]</t>
  </si>
  <si>
    <t>C/23.5
[cement]</t>
  </si>
  <si>
    <t>S/24.1
[stal]</t>
  </si>
  <si>
    <t>K/08.1
[kruszywo]</t>
  </si>
  <si>
    <t>M/24.4
[miedź]</t>
  </si>
  <si>
    <t>Bazowy</t>
  </si>
  <si>
    <t>Wartość wyjściowa
Sierpień 2023 r.
[Data Odniesienia]</t>
  </si>
  <si>
    <t>Waloryzacja Wynagrodzenia</t>
  </si>
  <si>
    <t>Podsumowanie netto zakresu podstawowego zgodnie z RCO, zakresu Prawa opcji i Waloryzacji Wynagrodzenia</t>
  </si>
  <si>
    <t>Zaawansowanie do okresu rozliczeniowego</t>
  </si>
  <si>
    <t>Zaawansowanie w okresie rozliczeniowym</t>
  </si>
  <si>
    <t>Zaawansowanie sumarycznie na koniec okresu rozliczeniowego</t>
  </si>
  <si>
    <r>
      <t>Podsumowanie netto zakresu podstawowego zgodnie z RCO</t>
    </r>
    <r>
      <rPr>
        <sz val="10"/>
        <color rgb="FF000000"/>
        <rFont val="Arial"/>
        <family val="2"/>
        <charset val="238"/>
      </rPr>
      <t xml:space="preserve"> i Kwotą warunkową</t>
    </r>
  </si>
  <si>
    <t>Prace realizowane na podstawie Umowy nr 90/103/0006/24/Z/I z dnia 08.03.2024 r.</t>
  </si>
  <si>
    <t>Obliczenie Waloryzacja Wynagrodzenia - zmiana ceny materiałów i kosztów</t>
  </si>
  <si>
    <t>Data</t>
  </si>
  <si>
    <r>
      <t>Waloryzacja Wynagrodzenia - Zmiana ceny materiałów i kosztów (zgodnie z zapisami §</t>
    </r>
    <r>
      <rPr>
        <sz val="8.1"/>
        <rFont val="Arial"/>
        <family val="2"/>
        <charset val="238"/>
      </rPr>
      <t xml:space="preserve"> 10)</t>
    </r>
  </si>
  <si>
    <t>K.02.01/1</t>
  </si>
  <si>
    <t>K.02.01/2</t>
  </si>
  <si>
    <t>K.02.01/3</t>
  </si>
  <si>
    <t>K.02.01/4</t>
  </si>
  <si>
    <t>K.02.01/5</t>
  </si>
  <si>
    <t>K.02.02/1</t>
  </si>
  <si>
    <t>K.02.02/5</t>
  </si>
  <si>
    <t>K.02.02/2</t>
  </si>
  <si>
    <t>K.02.02/3</t>
  </si>
  <si>
    <t>K.02.02/4</t>
  </si>
  <si>
    <t>K.02.03/1</t>
  </si>
  <si>
    <t>K.02.03/2</t>
  </si>
  <si>
    <t>K.02.03/3</t>
  </si>
  <si>
    <t>K.02.03/4</t>
  </si>
  <si>
    <t>K.02.03/5</t>
  </si>
  <si>
    <t>K.02.04/1</t>
  </si>
  <si>
    <t>K.02.04/2</t>
  </si>
  <si>
    <t>K.02.04/3</t>
  </si>
  <si>
    <t>K.02.04/4</t>
  </si>
  <si>
    <t>K.02.04/5</t>
  </si>
  <si>
    <t>K.02.06/1</t>
  </si>
  <si>
    <t>K.02.06/2</t>
  </si>
  <si>
    <t>K.02.06/3</t>
  </si>
  <si>
    <t>K.02.06/4</t>
  </si>
  <si>
    <t>K.02.06/5</t>
  </si>
  <si>
    <t>K.02.05/1</t>
  </si>
  <si>
    <t>K.02.05/2</t>
  </si>
  <si>
    <t>K.02.05/3</t>
  </si>
  <si>
    <t>K.02.05/4</t>
  </si>
  <si>
    <t>K.02.05/5</t>
  </si>
  <si>
    <t>K.02.07/1</t>
  </si>
  <si>
    <t>K.02.07/5</t>
  </si>
  <si>
    <t>K.02.07/3</t>
  </si>
  <si>
    <t>K.02.07/2</t>
  </si>
  <si>
    <t>K.02.07/4</t>
  </si>
  <si>
    <t>K.02.08/1</t>
  </si>
  <si>
    <t>K.02.08/2</t>
  </si>
  <si>
    <t>K.02.08/3</t>
  </si>
  <si>
    <t>K.02.08/4</t>
  </si>
  <si>
    <t>K.02.08/5</t>
  </si>
  <si>
    <t>K.02.09/1</t>
  </si>
  <si>
    <t>K.02.09/3</t>
  </si>
  <si>
    <t>K.02.09/2</t>
  </si>
  <si>
    <t>K.02.09/4</t>
  </si>
  <si>
    <t>K.02.09/5</t>
  </si>
  <si>
    <t>K.02.10/1</t>
  </si>
  <si>
    <t>K.02.10/2</t>
  </si>
  <si>
    <t>K.02.10/3</t>
  </si>
  <si>
    <t>K.02.10/4</t>
  </si>
  <si>
    <t>K.02.10/5</t>
  </si>
  <si>
    <t>K.02.11/1</t>
  </si>
  <si>
    <t>K.02.11/2</t>
  </si>
  <si>
    <t>K.02.11/3</t>
  </si>
  <si>
    <t>K.02.11/4</t>
  </si>
  <si>
    <t>K.02.11/5</t>
  </si>
  <si>
    <t>K.02.12/1</t>
  </si>
  <si>
    <t>K.02.12/2</t>
  </si>
  <si>
    <t>K.02.12/3</t>
  </si>
  <si>
    <t>K.02.12/4</t>
  </si>
  <si>
    <t>K.02.12/5</t>
  </si>
  <si>
    <t>K.02.13/1</t>
  </si>
  <si>
    <t>K.02.13/2</t>
  </si>
  <si>
    <t>K.02.13/3</t>
  </si>
  <si>
    <t>K.02.13/4</t>
  </si>
  <si>
    <t>K.02.13/5</t>
  </si>
  <si>
    <t>K.02.14/1</t>
  </si>
  <si>
    <t>K.02.14/2</t>
  </si>
  <si>
    <t>K.02.14/3</t>
  </si>
  <si>
    <t>K.02.14/4</t>
  </si>
  <si>
    <t>K.02.14/5</t>
  </si>
  <si>
    <t>K.02.15/1</t>
  </si>
  <si>
    <t>K.02.15/2</t>
  </si>
  <si>
    <t>K.02.15/3</t>
  </si>
  <si>
    <t>K.02.15/4</t>
  </si>
  <si>
    <t>K.02.15/5</t>
  </si>
  <si>
    <t>K.02.16/1</t>
  </si>
  <si>
    <t>K.02.16/2</t>
  </si>
  <si>
    <t>K.02.16/3</t>
  </si>
  <si>
    <t>K.02.16/4</t>
  </si>
  <si>
    <t>K.02.16/5</t>
  </si>
  <si>
    <t>K.02.17/1</t>
  </si>
  <si>
    <t>K.02.17/2</t>
  </si>
  <si>
    <t>K.02.17/3</t>
  </si>
  <si>
    <t>K.02.18/1</t>
  </si>
  <si>
    <t>K.03.01/1</t>
  </si>
  <si>
    <t>K.03.01/2</t>
  </si>
  <si>
    <t>K.03.01/5</t>
  </si>
  <si>
    <t>K.03.01/3</t>
  </si>
  <si>
    <t>K.03.01/4</t>
  </si>
  <si>
    <t>K.03.02/1</t>
  </si>
  <si>
    <t>K.03.02/2</t>
  </si>
  <si>
    <t>K.03.02/3</t>
  </si>
  <si>
    <t>K.03.02/4</t>
  </si>
  <si>
    <t>K.03.02/5</t>
  </si>
  <si>
    <t>K.03.02/6</t>
  </si>
  <si>
    <t>K.03.02/7</t>
  </si>
  <si>
    <t>K.03.02/8</t>
  </si>
  <si>
    <t>K.03.02/9</t>
  </si>
  <si>
    <t>K.03.02/10</t>
  </si>
  <si>
    <t>K.03.02/11</t>
  </si>
  <si>
    <t>K.03.02/12</t>
  </si>
  <si>
    <t>K.03.02/13</t>
  </si>
  <si>
    <t>K.03.02/14</t>
  </si>
  <si>
    <t>K.03.02/15</t>
  </si>
  <si>
    <t>K.03.02/16</t>
  </si>
  <si>
    <t>K.03.02/17</t>
  </si>
  <si>
    <t>K.03.02/18</t>
  </si>
  <si>
    <t>K.04.01/1</t>
  </si>
  <si>
    <t>K.04.01/2</t>
  </si>
  <si>
    <t>K.04.01/3</t>
  </si>
  <si>
    <t>K.04.01/4</t>
  </si>
  <si>
    <t>K.04.02/1</t>
  </si>
  <si>
    <t>K.04.02/2</t>
  </si>
  <si>
    <t>K.04.02/3</t>
  </si>
  <si>
    <t>K.04.02/4</t>
  </si>
  <si>
    <t>K.04.03/1</t>
  </si>
  <si>
    <t>K.04.03/2</t>
  </si>
  <si>
    <t>K.04.03/3</t>
  </si>
  <si>
    <t>K.04.03/4</t>
  </si>
  <si>
    <t>K.04.04/1</t>
  </si>
  <si>
    <t>K.04.04/3</t>
  </si>
  <si>
    <t>K.04.04/2</t>
  </si>
  <si>
    <t>K.04.04/4</t>
  </si>
  <si>
    <t>K.04.04/5</t>
  </si>
  <si>
    <t>K.04.04/6</t>
  </si>
  <si>
    <t>K.04.05/1</t>
  </si>
  <si>
    <t>K.04.05/2</t>
  </si>
  <si>
    <t>K.04.05/3</t>
  </si>
  <si>
    <t>K.04.05/4</t>
  </si>
  <si>
    <t>K.04.05/5</t>
  </si>
  <si>
    <t>K.04.05/6</t>
  </si>
  <si>
    <t>K.04.06/1</t>
  </si>
  <si>
    <t>K.04.06/2</t>
  </si>
  <si>
    <t>K.04.06/3</t>
  </si>
  <si>
    <t>K.04.06/4</t>
  </si>
  <si>
    <t>K.04.06/5</t>
  </si>
  <si>
    <t>K.04.06/6</t>
  </si>
  <si>
    <t>K.04.07/1</t>
  </si>
  <si>
    <t>K.04.07/2</t>
  </si>
  <si>
    <t>K.04.07/3</t>
  </si>
  <si>
    <t>K.04.07/4</t>
  </si>
  <si>
    <t>K.04.08/1</t>
  </si>
  <si>
    <t>K.04.08/2</t>
  </si>
  <si>
    <t>K.04.08/3</t>
  </si>
  <si>
    <t>K.04.08/4</t>
  </si>
  <si>
    <t>K.04.09/1</t>
  </si>
  <si>
    <t>K.04.09/2</t>
  </si>
  <si>
    <t>K.04.09/3</t>
  </si>
  <si>
    <t>K.04.09/4</t>
  </si>
  <si>
    <t>K.04.10/1</t>
  </si>
  <si>
    <t>K.04.10/2</t>
  </si>
  <si>
    <t>K.04.10/3</t>
  </si>
  <si>
    <t>K.04.11/1</t>
  </si>
  <si>
    <t>K.05.01/1</t>
  </si>
  <si>
    <t>K.05.01/2</t>
  </si>
  <si>
    <t>K.05.01/3</t>
  </si>
  <si>
    <t>K.05.01/4</t>
  </si>
  <si>
    <t>K.05.01/5</t>
  </si>
  <si>
    <t>K.05.02/1</t>
  </si>
  <si>
    <t>K.05.02/2</t>
  </si>
  <si>
    <t>K.05.02/3</t>
  </si>
  <si>
    <t>K.05.02/4</t>
  </si>
  <si>
    <t>K.05.02/5</t>
  </si>
  <si>
    <t>K.05.02/6</t>
  </si>
  <si>
    <t>K.05.02/7</t>
  </si>
  <si>
    <t>K.05.02/8</t>
  </si>
  <si>
    <t>K.05.02/9</t>
  </si>
  <si>
    <t>K.05.03/1</t>
  </si>
  <si>
    <t>K.05.03/2</t>
  </si>
  <si>
    <t>K.05.03/3</t>
  </si>
  <si>
    <t>K.05.03/4</t>
  </si>
  <si>
    <t>K.05.03/5</t>
  </si>
  <si>
    <t>K.05.04/1</t>
  </si>
  <si>
    <t>K.05.04/2</t>
  </si>
  <si>
    <t>K.05.04/3</t>
  </si>
  <si>
    <t>K.05.04/4</t>
  </si>
  <si>
    <t>K.06.01/1</t>
  </si>
  <si>
    <t>K.06.01/2</t>
  </si>
  <si>
    <t>K.06.01/3</t>
  </si>
  <si>
    <t>K.06.01/4</t>
  </si>
  <si>
    <t>K.06.01/5</t>
  </si>
  <si>
    <t>K.06.01/6</t>
  </si>
  <si>
    <t>K.06.01/7</t>
  </si>
  <si>
    <t>K.06.01/8</t>
  </si>
  <si>
    <t>K.06.02/1</t>
  </si>
  <si>
    <t>K.06.02/2</t>
  </si>
  <si>
    <t>K.06.02/3</t>
  </si>
  <si>
    <t>K.06.02/4</t>
  </si>
  <si>
    <t>K.06.02/5</t>
  </si>
  <si>
    <t>K.06.02/6</t>
  </si>
  <si>
    <t>K.06.02/7</t>
  </si>
  <si>
    <t>K.06.03/1</t>
  </si>
  <si>
    <t>K.06.03/2</t>
  </si>
  <si>
    <t>K.06.03/3</t>
  </si>
  <si>
    <t>K.06.03/4</t>
  </si>
  <si>
    <t>K.06.04/1</t>
  </si>
  <si>
    <t>K.06.04/2</t>
  </si>
  <si>
    <t>K.06.04/3</t>
  </si>
  <si>
    <t>K.06.04/4</t>
  </si>
  <si>
    <t>K.06.04/5</t>
  </si>
  <si>
    <t>K.06.04/6</t>
  </si>
  <si>
    <t>K.06.04/7</t>
  </si>
  <si>
    <t>K.06.05/1</t>
  </si>
  <si>
    <t>K.06.05/2</t>
  </si>
  <si>
    <t>K.06.05/3</t>
  </si>
  <si>
    <t>K.06.05/4</t>
  </si>
  <si>
    <t>K.06.05/5</t>
  </si>
  <si>
    <t>K.06.05/6</t>
  </si>
  <si>
    <t>K.06.05/7</t>
  </si>
  <si>
    <t>K.06.05/8</t>
  </si>
  <si>
    <t>K.06.05/9</t>
  </si>
  <si>
    <t>K.06.05/10</t>
  </si>
  <si>
    <t>K.06.05/11</t>
  </si>
  <si>
    <t>K.06.05/12</t>
  </si>
  <si>
    <t>K.06.06/1</t>
  </si>
  <si>
    <t>K.06.06/2</t>
  </si>
  <si>
    <t>K.06.06/3</t>
  </si>
  <si>
    <t>K.06.06/4</t>
  </si>
  <si>
    <t>K.06.06/5</t>
  </si>
  <si>
    <t>K.06.06/6</t>
  </si>
  <si>
    <t>K.06.06/7</t>
  </si>
  <si>
    <t>K.06.06/8</t>
  </si>
  <si>
    <t>K.06.06/9</t>
  </si>
  <si>
    <t>K.06.06/10</t>
  </si>
  <si>
    <t>K.06.06/11</t>
  </si>
  <si>
    <t>K.06.07/1</t>
  </si>
  <si>
    <t>K.06.07/2</t>
  </si>
  <si>
    <t>K.06.07/3</t>
  </si>
  <si>
    <t>K.06.07/4</t>
  </si>
  <si>
    <t>K.06.07/5</t>
  </si>
  <si>
    <t>K.06.07/6</t>
  </si>
  <si>
    <t>K.06.07/7</t>
  </si>
  <si>
    <t>K.06.08/1</t>
  </si>
  <si>
    <t>K.06.08/2</t>
  </si>
  <si>
    <t>K.06.08/3</t>
  </si>
  <si>
    <t>K.06.08/4</t>
  </si>
  <si>
    <t>K.06.08/5</t>
  </si>
  <si>
    <t>K.06.08/6</t>
  </si>
  <si>
    <t>K.06.08/7</t>
  </si>
  <si>
    <t>K.06.08/8</t>
  </si>
  <si>
    <t>K.06.08/9</t>
  </si>
  <si>
    <t>K.06.08/10</t>
  </si>
  <si>
    <t>K.06.08/11</t>
  </si>
  <si>
    <t>K.06.08/12</t>
  </si>
  <si>
    <t>K.06.08/13</t>
  </si>
  <si>
    <t>K.06.08/14</t>
  </si>
  <si>
    <t>K.06.08/15</t>
  </si>
  <si>
    <t>K.06.08/16</t>
  </si>
  <si>
    <t>K.06.08/17</t>
  </si>
  <si>
    <t>K.06.08/18</t>
  </si>
  <si>
    <t>K.06.08/19</t>
  </si>
  <si>
    <t>K.06.08/20</t>
  </si>
  <si>
    <t>K.06.08/21</t>
  </si>
  <si>
    <t>K.06.08/22</t>
  </si>
  <si>
    <t>K.06.08/23</t>
  </si>
  <si>
    <t>K.06.08/24</t>
  </si>
  <si>
    <t>K.06.08/25</t>
  </si>
  <si>
    <t>K.06.08/26</t>
  </si>
  <si>
    <t>K.06.08/27</t>
  </si>
  <si>
    <t>K.06.08/28</t>
  </si>
  <si>
    <t>K.06.08/29</t>
  </si>
  <si>
    <t>K.06.08/30</t>
  </si>
  <si>
    <t>K.06.08/31</t>
  </si>
  <si>
    <t>K.06.08/32</t>
  </si>
  <si>
    <t>K.06.08/33</t>
  </si>
  <si>
    <t>K.06.08/34</t>
  </si>
  <si>
    <t>K.06.08/35</t>
  </si>
  <si>
    <t>K.06.08/36</t>
  </si>
  <si>
    <t>K.06.08/37</t>
  </si>
  <si>
    <t>K.06.08/38</t>
  </si>
  <si>
    <t>K.06.08/39</t>
  </si>
  <si>
    <t>K.06.08/40</t>
  </si>
  <si>
    <t>K.06.08/41</t>
  </si>
  <si>
    <t>K.06.08/42</t>
  </si>
  <si>
    <t>K.06.08/43</t>
  </si>
  <si>
    <t>K.06.08/44</t>
  </si>
  <si>
    <t>K.06.08/45</t>
  </si>
  <si>
    <t>K.06.08/46</t>
  </si>
  <si>
    <t>K.06.08/47</t>
  </si>
  <si>
    <t>K.06.08/48</t>
  </si>
  <si>
    <t>K.06.08/49</t>
  </si>
  <si>
    <t>K.06.08/50</t>
  </si>
  <si>
    <t>K.06.08/51</t>
  </si>
  <si>
    <t>K.06.08/52</t>
  </si>
  <si>
    <t>K.06.08/53</t>
  </si>
  <si>
    <t>K.06.09/1</t>
  </si>
  <si>
    <t>K.06.09/2</t>
  </si>
  <si>
    <t>K.06.09/3</t>
  </si>
  <si>
    <t>K.06.09/4</t>
  </si>
  <si>
    <t>K.06.09/5</t>
  </si>
  <si>
    <t>K.06.09/6</t>
  </si>
  <si>
    <t>K.06.09/7</t>
  </si>
  <si>
    <t>K.06.09/8</t>
  </si>
  <si>
    <t>K.06.09/9</t>
  </si>
  <si>
    <t>K.06.09/10</t>
  </si>
  <si>
    <t>K.06.09/11</t>
  </si>
  <si>
    <t>K.06.09/12</t>
  </si>
  <si>
    <t>K.06.09/13</t>
  </si>
  <si>
    <t>K.06.09/14</t>
  </si>
  <si>
    <t>K.06.09/15</t>
  </si>
  <si>
    <t>K.06.09/16</t>
  </si>
  <si>
    <t>K.06.09/17</t>
  </si>
  <si>
    <t>K.06.09/18</t>
  </si>
  <si>
    <t>K.06.09/19</t>
  </si>
  <si>
    <t>K.06.09/20</t>
  </si>
  <si>
    <t>K.06.09/21</t>
  </si>
  <si>
    <t>K.06.09/22</t>
  </si>
  <si>
    <t>K.06.09/23</t>
  </si>
  <si>
    <t>K.06.09/24</t>
  </si>
  <si>
    <t>K.06.09/25</t>
  </si>
  <si>
    <t>K.06.09/26</t>
  </si>
  <si>
    <t>K.06.09/27</t>
  </si>
  <si>
    <t>K.06.09/28</t>
  </si>
  <si>
    <t>K.06.09/29</t>
  </si>
  <si>
    <t>K.06.10/1</t>
  </si>
  <si>
    <t>K.06.10/2</t>
  </si>
  <si>
    <t>K.06.10/3</t>
  </si>
  <si>
    <t>K.06.10/4</t>
  </si>
  <si>
    <t>K.06.10/5</t>
  </si>
  <si>
    <t>K.06.10/6</t>
  </si>
  <si>
    <t>K.06.10/7</t>
  </si>
  <si>
    <t>K.06.10/8</t>
  </si>
  <si>
    <t>K.06.10/9</t>
  </si>
  <si>
    <t>K.06.10/10</t>
  </si>
  <si>
    <t>K.06.10/11</t>
  </si>
  <si>
    <t>K.06.11/1</t>
  </si>
  <si>
    <t>K.06.12/1</t>
  </si>
  <si>
    <t>K.06.13/1</t>
  </si>
  <si>
    <t>K.07.01/1</t>
  </si>
  <si>
    <t>K.07.02/1</t>
  </si>
  <si>
    <t>K.07.03.01/1</t>
  </si>
  <si>
    <t>K.07.04/1</t>
  </si>
  <si>
    <t>K.07.06/1</t>
  </si>
  <si>
    <t>K.07.07/1</t>
  </si>
  <si>
    <t>K.07.08/1</t>
  </si>
  <si>
    <t>K.07.03.02/1</t>
  </si>
  <si>
    <t>K.07.05/1</t>
  </si>
  <si>
    <t>K.07.09/1</t>
  </si>
  <si>
    <t>K.07.10/1</t>
  </si>
  <si>
    <t>K.07.11/1</t>
  </si>
  <si>
    <t>K.07.12/1</t>
  </si>
  <si>
    <t>K.07.13/1</t>
  </si>
  <si>
    <t>K.07.14/1</t>
  </si>
  <si>
    <t>K.07.15/1</t>
  </si>
  <si>
    <t>K.07.16/1</t>
  </si>
  <si>
    <t>K.07.17/1</t>
  </si>
  <si>
    <t>K.07.18/1</t>
  </si>
  <si>
    <t>K.07.19/1</t>
  </si>
  <si>
    <t>K.07.20/1</t>
  </si>
  <si>
    <t>K.07.21/1</t>
  </si>
  <si>
    <t>K.07.22/1</t>
  </si>
  <si>
    <t>K.07.22/2</t>
  </si>
  <si>
    <t>K.07.22/3</t>
  </si>
  <si>
    <t>K.07.22/4</t>
  </si>
  <si>
    <t>K.07.22/5</t>
  </si>
  <si>
    <t>K.07.22/6</t>
  </si>
  <si>
    <t>K.07.22/7</t>
  </si>
  <si>
    <t>K.07.22/08</t>
  </si>
  <si>
    <t>K.07.22/09</t>
  </si>
  <si>
    <t>K.07.22/10</t>
  </si>
  <si>
    <t>K.07.22/11</t>
  </si>
  <si>
    <t>K.07.22/12</t>
  </si>
  <si>
    <t>K.07.22/13</t>
  </si>
  <si>
    <t>K.07.22/14</t>
  </si>
  <si>
    <t>K.07.22/15</t>
  </si>
  <si>
    <t>K.07.23/01</t>
  </si>
  <si>
    <t>K.07.23/02</t>
  </si>
  <si>
    <t>K.07.23/03</t>
  </si>
  <si>
    <t>K.07.23/04</t>
  </si>
  <si>
    <t>K.07.23/05</t>
  </si>
  <si>
    <t>K.07.23/06</t>
  </si>
  <si>
    <t>K.07.24/1</t>
  </si>
  <si>
    <t>K.07.24/2</t>
  </si>
  <si>
    <t>K.07.24/3</t>
  </si>
  <si>
    <t>K.07.24/4</t>
  </si>
  <si>
    <t>K.07.24/5</t>
  </si>
  <si>
    <t>K.07.24/6</t>
  </si>
  <si>
    <t>K.07.24/7</t>
  </si>
  <si>
    <t>K.07.24/8</t>
  </si>
  <si>
    <t>K.07.24/9</t>
  </si>
  <si>
    <t>K.07.24/10</t>
  </si>
  <si>
    <t>K.07.24/11</t>
  </si>
  <si>
    <t>K.07.24/12</t>
  </si>
  <si>
    <t>K.07.24/13</t>
  </si>
  <si>
    <t>K.07.24/14</t>
  </si>
  <si>
    <t>K.07.24/15</t>
  </si>
  <si>
    <t>K.07.24/16</t>
  </si>
  <si>
    <t>K.07.24/17</t>
  </si>
  <si>
    <t>K.07.24/18</t>
  </si>
  <si>
    <t>K.07.24/19</t>
  </si>
  <si>
    <t>K.07.24/20</t>
  </si>
  <si>
    <t>K.07.24/21</t>
  </si>
  <si>
    <t>K.07.24/22</t>
  </si>
  <si>
    <t>K.07.24/23</t>
  </si>
  <si>
    <t>K.07.24/24</t>
  </si>
  <si>
    <t>K.07.24/25</t>
  </si>
  <si>
    <t>K.07.24/26</t>
  </si>
  <si>
    <t>K.07.24/27</t>
  </si>
  <si>
    <t>K.07.24/28</t>
  </si>
  <si>
    <t>K.07.24/29</t>
  </si>
  <si>
    <t>K.07.24/30</t>
  </si>
  <si>
    <t>K.07.25/1</t>
  </si>
  <si>
    <t>K.07.25/2</t>
  </si>
  <si>
    <t>K.07.25/3</t>
  </si>
  <si>
    <t>K.07.25/4</t>
  </si>
  <si>
    <t>K.07.25/5</t>
  </si>
  <si>
    <t>K.07.25/6</t>
  </si>
  <si>
    <t>K.07.25/7</t>
  </si>
  <si>
    <t>K.07.25/8</t>
  </si>
  <si>
    <t>K.07.25/9</t>
  </si>
  <si>
    <t>K.07.25/10</t>
  </si>
  <si>
    <t>K.07.25/11</t>
  </si>
  <si>
    <t>K.07.25/12</t>
  </si>
  <si>
    <t>K.07.25/13</t>
  </si>
  <si>
    <t>K.07.25/14</t>
  </si>
  <si>
    <t>K.07.25/15</t>
  </si>
  <si>
    <t>K.07.25/16</t>
  </si>
  <si>
    <t>K.07.25/17</t>
  </si>
  <si>
    <t>K.07.25/18</t>
  </si>
  <si>
    <t>K.07.25/19</t>
  </si>
  <si>
    <t>K.07.25/20</t>
  </si>
  <si>
    <t>K.07.25/21</t>
  </si>
  <si>
    <t>K.07.25/22</t>
  </si>
  <si>
    <t>K.07.26/1</t>
  </si>
  <si>
    <t>K.07.26/2</t>
  </si>
  <si>
    <t>K.07.26/3</t>
  </si>
  <si>
    <t>K.08.01/1</t>
  </si>
  <si>
    <t>K.08.01/2</t>
  </si>
  <si>
    <t>K.08.01/3</t>
  </si>
  <si>
    <t>K.08.01/4</t>
  </si>
  <si>
    <t>K.08.02/1</t>
  </si>
  <si>
    <t>K.08.02/2</t>
  </si>
  <si>
    <t>K.08.02/3</t>
  </si>
  <si>
    <t>K.08.02/4</t>
  </si>
  <si>
    <t>K.08.02/5</t>
  </si>
  <si>
    <t>K.08.02/6</t>
  </si>
  <si>
    <t>K.08.02/7</t>
  </si>
  <si>
    <t>K.08.02/8</t>
  </si>
  <si>
    <t>K.08.02/9</t>
  </si>
  <si>
    <t>K.08.03/1</t>
  </si>
  <si>
    <t>K.08.03/2</t>
  </si>
  <si>
    <t>K.08.04/1</t>
  </si>
  <si>
    <t>K.08.05/1</t>
  </si>
  <si>
    <t>K.08.05/2</t>
  </si>
  <si>
    <t>K.08.05/3</t>
  </si>
  <si>
    <t>K.08.06/1</t>
  </si>
  <si>
    <t>K.08.06/2</t>
  </si>
  <si>
    <t>K.08.06/3</t>
  </si>
  <si>
    <t>K.08.06/4</t>
  </si>
  <si>
    <t>K.08.06/5</t>
  </si>
  <si>
    <t>K.08.07/1</t>
  </si>
  <si>
    <t>K.08.07/2</t>
  </si>
  <si>
    <t>K.08.07/3</t>
  </si>
  <si>
    <t>K.08.07/4</t>
  </si>
  <si>
    <t>K.08.07/5</t>
  </si>
  <si>
    <t>K.08.07/6</t>
  </si>
  <si>
    <t>K.08.07/7</t>
  </si>
  <si>
    <t>K.08.08/1</t>
  </si>
  <si>
    <t>K.08.08/2</t>
  </si>
  <si>
    <t>K.09.01/1</t>
  </si>
  <si>
    <t>K.09.01/2</t>
  </si>
  <si>
    <t>K.09.01/3</t>
  </si>
  <si>
    <t>K.09.01/4</t>
  </si>
  <si>
    <t>K.09.01/5</t>
  </si>
  <si>
    <t>K.09.01/6</t>
  </si>
  <si>
    <t>K.09.01/7</t>
  </si>
  <si>
    <t>K.09.01/8</t>
  </si>
  <si>
    <t>K.09.01/9</t>
  </si>
  <si>
    <t>K.09.01/10</t>
  </si>
  <si>
    <t>K.09.01/11</t>
  </si>
  <si>
    <t>K.09.01/12</t>
  </si>
  <si>
    <t>K.09.01/13</t>
  </si>
  <si>
    <t>K.09.01/14</t>
  </si>
  <si>
    <t>K.09.01/15</t>
  </si>
  <si>
    <t>K.09.01/16</t>
  </si>
  <si>
    <t>K.09.01/17</t>
  </si>
  <si>
    <t>K.09.01/18</t>
  </si>
  <si>
    <t>K.09.01/19</t>
  </si>
  <si>
    <t>K.09.01/20</t>
  </si>
  <si>
    <t>K.09.01/21</t>
  </si>
  <si>
    <t>K.09.01/22</t>
  </si>
  <si>
    <t>K.09.01/23</t>
  </si>
  <si>
    <t>K.10.01/1</t>
  </si>
  <si>
    <t>K.10.01/2</t>
  </si>
  <si>
    <t>K.10.01/3</t>
  </si>
  <si>
    <t>K.10.01/4</t>
  </si>
  <si>
    <t>K.10.01/5</t>
  </si>
  <si>
    <t>K.10.01/6</t>
  </si>
  <si>
    <t>K.10.01/7</t>
  </si>
  <si>
    <t>K.10.01/8</t>
  </si>
  <si>
    <t>K.10.01/9</t>
  </si>
  <si>
    <t>K.10.01/10</t>
  </si>
  <si>
    <t>K.10.01/11</t>
  </si>
  <si>
    <t>K.10.01/12</t>
  </si>
  <si>
    <t>K.10.01/13</t>
  </si>
  <si>
    <t>K.10.01/14</t>
  </si>
  <si>
    <t>K.10.01/15</t>
  </si>
  <si>
    <t>K.10.01/16</t>
  </si>
  <si>
    <t>K.10.01/17</t>
  </si>
  <si>
    <t>K.10.01/18</t>
  </si>
  <si>
    <t>K.10.01/19</t>
  </si>
  <si>
    <t>K.10.01/20</t>
  </si>
  <si>
    <t>K.10.01/21</t>
  </si>
  <si>
    <t>K.10.01/22</t>
  </si>
  <si>
    <t>K.10.01/23</t>
  </si>
  <si>
    <t>K.10.01/24</t>
  </si>
  <si>
    <t>K.10.01/25</t>
  </si>
  <si>
    <t>K.10.01/26</t>
  </si>
  <si>
    <t>K.10.01/27</t>
  </si>
  <si>
    <t>K.10.01/28</t>
  </si>
  <si>
    <t>K.10.01/29</t>
  </si>
  <si>
    <t>K.10.01/30</t>
  </si>
  <si>
    <t>K.10.01/31</t>
  </si>
  <si>
    <t>K.10.01/32</t>
  </si>
  <si>
    <t>K.10.01/33</t>
  </si>
  <si>
    <t>K.10.01/34</t>
  </si>
  <si>
    <t>K.10.01/35</t>
  </si>
  <si>
    <t>K.10.01/36</t>
  </si>
  <si>
    <t>K.10.01/37</t>
  </si>
  <si>
    <t>K.10.02/1</t>
  </si>
  <si>
    <t>K.10.02/2</t>
  </si>
  <si>
    <t>K.10.02/3</t>
  </si>
  <si>
    <t>K.10.02/4</t>
  </si>
  <si>
    <t>K.10.02/5</t>
  </si>
  <si>
    <t>K.10.02/6</t>
  </si>
  <si>
    <t>K.10.03/1</t>
  </si>
  <si>
    <t>K.10.03/2</t>
  </si>
  <si>
    <t>K.10.03/3</t>
  </si>
  <si>
    <t>K.11.01/1</t>
  </si>
  <si>
    <t>K.11.01/2</t>
  </si>
  <si>
    <t>K.11.01/3</t>
  </si>
  <si>
    <t>K.11.01/4</t>
  </si>
  <si>
    <t>K.11.01/5</t>
  </si>
  <si>
    <t>K.11.02/1</t>
  </si>
  <si>
    <t>K.11.03/1</t>
  </si>
  <si>
    <t>K.11.04/1</t>
  </si>
  <si>
    <t>K.11.04/2</t>
  </si>
  <si>
    <t>K.11.04/3</t>
  </si>
  <si>
    <t>K.11.04/4</t>
  </si>
  <si>
    <t>K.11.04/5</t>
  </si>
  <si>
    <t>K.11.04/6</t>
  </si>
  <si>
    <t>K.11.04/7</t>
  </si>
  <si>
    <t>K.11.04/8</t>
  </si>
  <si>
    <t>K.11.04/9</t>
  </si>
  <si>
    <t>K.11.04/10</t>
  </si>
  <si>
    <t>K.11.05/1</t>
  </si>
  <si>
    <t>K.11.05/2</t>
  </si>
  <si>
    <t>K.11.05/3</t>
  </si>
  <si>
    <t>K.11.05/4</t>
  </si>
  <si>
    <t>K.11.05/5</t>
  </si>
  <si>
    <t>K.11.05/6</t>
  </si>
  <si>
    <t>K.12.01/1</t>
  </si>
  <si>
    <t>K.12.01/2</t>
  </si>
  <si>
    <t>K.12.01/3</t>
  </si>
  <si>
    <t>K.12.01/4</t>
  </si>
  <si>
    <t>K.12.02/1</t>
  </si>
  <si>
    <t>K.12.02/2</t>
  </si>
  <si>
    <t>K.12.02/3</t>
  </si>
  <si>
    <t>K.12.02/4</t>
  </si>
  <si>
    <t>K.12.02/5</t>
  </si>
  <si>
    <t>K.12.02/6</t>
  </si>
  <si>
    <t>K.12.02/7</t>
  </si>
  <si>
    <t>K.12.03/1</t>
  </si>
  <si>
    <t>K.12.03/2</t>
  </si>
  <si>
    <t>K.12.03/3</t>
  </si>
  <si>
    <t>K.12.03/4</t>
  </si>
  <si>
    <t>K.12.03/5</t>
  </si>
  <si>
    <t>K.13.01/1</t>
  </si>
  <si>
    <t>K.13.01/2</t>
  </si>
  <si>
    <t>K.13.01/3</t>
  </si>
  <si>
    <t>K.13.01/4</t>
  </si>
  <si>
    <t>K.13.01/5</t>
  </si>
  <si>
    <t>K.13.01/6</t>
  </si>
  <si>
    <t>K.13.01/7</t>
  </si>
  <si>
    <t>K.13.01/8</t>
  </si>
  <si>
    <t>K.13.01/9</t>
  </si>
  <si>
    <t>K.13.01/10</t>
  </si>
  <si>
    <t>K.13.01/11</t>
  </si>
  <si>
    <t>K.13.01/12</t>
  </si>
  <si>
    <t>K.13.01/13</t>
  </si>
  <si>
    <t>K.13.01/14</t>
  </si>
  <si>
    <t>K.13.01/15</t>
  </si>
  <si>
    <t>K.13.01/16</t>
  </si>
  <si>
    <t>K.13.01/17</t>
  </si>
  <si>
    <t>K.13.01/18</t>
  </si>
  <si>
    <t>K.13.01/19</t>
  </si>
  <si>
    <t>K.13.01/20</t>
  </si>
  <si>
    <t>K.13.01/21</t>
  </si>
  <si>
    <t>K.13.01/22</t>
  </si>
  <si>
    <t>K.13.01/23</t>
  </si>
  <si>
    <t>K.13.01/24</t>
  </si>
  <si>
    <t>K.13.01/25</t>
  </si>
  <si>
    <t>K.13.01/26</t>
  </si>
  <si>
    <t>K.13.01/27</t>
  </si>
  <si>
    <t>K.13.01/28</t>
  </si>
  <si>
    <t>K.13.01/29</t>
  </si>
  <si>
    <t>K.13.01/30</t>
  </si>
  <si>
    <t>K.13.01/31</t>
  </si>
  <si>
    <t>K.13.02/1</t>
  </si>
  <si>
    <t>K.13.02/2</t>
  </si>
  <si>
    <t>K.13.02/3</t>
  </si>
  <si>
    <t>K.13.02/4</t>
  </si>
  <si>
    <t>K.13.02/5</t>
  </si>
  <si>
    <t>K.13.02/6</t>
  </si>
  <si>
    <t>K.13.02/7</t>
  </si>
  <si>
    <t>K.13.02/8</t>
  </si>
  <si>
    <t>K.13.02/9</t>
  </si>
  <si>
    <t>K.13.02/10</t>
  </si>
  <si>
    <t>K.13.02/11</t>
  </si>
  <si>
    <t>K.13.02/12</t>
  </si>
  <si>
    <t>K.13.02/13</t>
  </si>
  <si>
    <t>K.13.02/14</t>
  </si>
  <si>
    <t>K.13.02/15</t>
  </si>
  <si>
    <t>K.13.02/16</t>
  </si>
  <si>
    <t>K.13.03/1</t>
  </si>
  <si>
    <t>K.13.03/2</t>
  </si>
  <si>
    <t>K.13.03/3</t>
  </si>
  <si>
    <t>K.13.03/4</t>
  </si>
  <si>
    <t>K.13.03/5</t>
  </si>
  <si>
    <t>K.13.03/6</t>
  </si>
  <si>
    <t>K.13.03/7</t>
  </si>
  <si>
    <t>K.13.03/8</t>
  </si>
  <si>
    <t>K.13.03/9</t>
  </si>
  <si>
    <t>K.13.03/10</t>
  </si>
  <si>
    <t>K.13.03/11</t>
  </si>
  <si>
    <t>K.13.03/12</t>
  </si>
  <si>
    <t>K.13.03/13</t>
  </si>
  <si>
    <t>K.13.03/14</t>
  </si>
  <si>
    <t>K.13.03/15</t>
  </si>
  <si>
    <t>K.13.03/16</t>
  </si>
  <si>
    <t>K.14.01/1</t>
  </si>
  <si>
    <t>K.14.01/2</t>
  </si>
  <si>
    <t>K.14.01/3</t>
  </si>
  <si>
    <t>K.14.01/4</t>
  </si>
  <si>
    <t>K.14.01/5</t>
  </si>
  <si>
    <t>K.14.01/6</t>
  </si>
  <si>
    <t>K.14.01/7</t>
  </si>
  <si>
    <t>K.14.01/8</t>
  </si>
  <si>
    <t>K.14.01/9</t>
  </si>
  <si>
    <t>K.14.01/10</t>
  </si>
  <si>
    <t>K.14.01/11</t>
  </si>
  <si>
    <t>K.14.01/12</t>
  </si>
  <si>
    <t>K.14.01/13</t>
  </si>
  <si>
    <t>K.14.01/14</t>
  </si>
  <si>
    <t>K.14.01/15</t>
  </si>
  <si>
    <t>K.14.01/16</t>
  </si>
  <si>
    <t>K.14.01/17</t>
  </si>
  <si>
    <t>K.14.01/18</t>
  </si>
  <si>
    <t>K.14.01/19</t>
  </si>
  <si>
    <t>K.14.01/20</t>
  </si>
  <si>
    <t>K.14.01/21</t>
  </si>
  <si>
    <t>K.14.01/22</t>
  </si>
  <si>
    <t>K.14.01/23</t>
  </si>
  <si>
    <t>K.14.01/24</t>
  </si>
  <si>
    <t>K.14.01/25</t>
  </si>
  <si>
    <t>K.14.01/26</t>
  </si>
  <si>
    <t>K.14.01/27</t>
  </si>
  <si>
    <t>K.14.01/28</t>
  </si>
  <si>
    <t>K.14.01/29</t>
  </si>
  <si>
    <t>K.14.01/30</t>
  </si>
  <si>
    <t>K.14.01/31</t>
  </si>
  <si>
    <t>K.14.01/32</t>
  </si>
  <si>
    <t>K.14.01/33</t>
  </si>
  <si>
    <t>K.14.01/34</t>
  </si>
  <si>
    <t>K.14.01/35</t>
  </si>
  <si>
    <t>K.14.01/36</t>
  </si>
  <si>
    <t>K.14.01/37</t>
  </si>
  <si>
    <t>K.14.02/1</t>
  </si>
  <si>
    <t>K.14.02/2</t>
  </si>
  <si>
    <t>K.14.02/3</t>
  </si>
  <si>
    <t>K.14.02/4</t>
  </si>
  <si>
    <t>K.14.02/5</t>
  </si>
  <si>
    <t>K.14.02/6</t>
  </si>
  <si>
    <t>K.14.02/7</t>
  </si>
  <si>
    <t>K.14.02/8</t>
  </si>
  <si>
    <t>K.14.02/9</t>
  </si>
  <si>
    <t>K.14.03/1</t>
  </si>
  <si>
    <t>K.14.03/2</t>
  </si>
  <si>
    <t>K.14.03/3</t>
  </si>
  <si>
    <t>K.14.03/4</t>
  </si>
  <si>
    <t>K.14.03/5</t>
  </si>
  <si>
    <t>K.14.03/6</t>
  </si>
  <si>
    <t>K.14.03/7</t>
  </si>
  <si>
    <t>K.14.03/8</t>
  </si>
  <si>
    <t>K.14.03/9</t>
  </si>
  <si>
    <t>K.14.03/10</t>
  </si>
  <si>
    <t>K.14.03/11</t>
  </si>
  <si>
    <t>K.14.03/12</t>
  </si>
  <si>
    <t>K.14.03/13</t>
  </si>
  <si>
    <t>K.14.03/14</t>
  </si>
  <si>
    <t>K.14.03/15</t>
  </si>
  <si>
    <t>K.14.03/16</t>
  </si>
  <si>
    <t>K.14.03/17</t>
  </si>
  <si>
    <t>K.14.03/18</t>
  </si>
  <si>
    <t>K.14.03/19</t>
  </si>
  <si>
    <t>K.14.03/20</t>
  </si>
  <si>
    <t>K.14.03/21</t>
  </si>
  <si>
    <t>K.14.03/22</t>
  </si>
  <si>
    <t>K.14.03/23</t>
  </si>
  <si>
    <t>K.14.03/24</t>
  </si>
  <si>
    <t>K.15.01/1</t>
  </si>
  <si>
    <t>K.15.01/2</t>
  </si>
  <si>
    <t>K.15.02/2</t>
  </si>
  <si>
    <t>K.15.03/2</t>
  </si>
  <si>
    <t>K.15.01/3</t>
  </si>
  <si>
    <t>K.15.01/4</t>
  </si>
  <si>
    <t>K.15.01/5</t>
  </si>
  <si>
    <t>K.15.01/6</t>
  </si>
  <si>
    <t>K.15.01/7</t>
  </si>
  <si>
    <t>K.15.01/8</t>
  </si>
  <si>
    <t>K.15.01/9</t>
  </si>
  <si>
    <t>K.15.01/10</t>
  </si>
  <si>
    <t>K.15.01/11</t>
  </si>
  <si>
    <t>K.15.01/12</t>
  </si>
  <si>
    <t>K.15.01/13</t>
  </si>
  <si>
    <t>K.15.01/14</t>
  </si>
  <si>
    <t>K.15.01/15</t>
  </si>
  <si>
    <t>K.15.02/1</t>
  </si>
  <si>
    <t>K.16.02/2</t>
  </si>
  <si>
    <t>K.15.02/3</t>
  </si>
  <si>
    <t>K.15.02/4</t>
  </si>
  <si>
    <t>K.15.02/5</t>
  </si>
  <si>
    <t>K.15.02/6</t>
  </si>
  <si>
    <t>K.15.02/7</t>
  </si>
  <si>
    <t>K.15.02/8</t>
  </si>
  <si>
    <t>K.15.02/9</t>
  </si>
  <si>
    <t>K.15.03/1</t>
  </si>
  <si>
    <t>K.15.03/3</t>
  </si>
  <si>
    <t>K.15.03/4</t>
  </si>
  <si>
    <t>K.15.03/5</t>
  </si>
  <si>
    <t>K.15.03/6</t>
  </si>
  <si>
    <t>K.15.03/7</t>
  </si>
  <si>
    <t>K.15.03/8</t>
  </si>
  <si>
    <t>K.15.03/9</t>
  </si>
  <si>
    <t>K.15.03/10</t>
  </si>
  <si>
    <t>K.15.03/11</t>
  </si>
  <si>
    <t>K.15.03/12</t>
  </si>
  <si>
    <t>K.15.03/13</t>
  </si>
  <si>
    <t>K.15.03/14</t>
  </si>
  <si>
    <t>K.15.03/15</t>
  </si>
  <si>
    <t>K.15.03/16</t>
  </si>
  <si>
    <t>K.15.03/17</t>
  </si>
  <si>
    <t>K.15.03/18</t>
  </si>
  <si>
    <t>K.15.03/19</t>
  </si>
  <si>
    <t>K.15.03/20</t>
  </si>
  <si>
    <t>K.15.03/21</t>
  </si>
  <si>
    <t>K.15.03/22</t>
  </si>
  <si>
    <t>K.15.03/23</t>
  </si>
  <si>
    <t>K.16.01/1</t>
  </si>
  <si>
    <t>K.16.01/2</t>
  </si>
  <si>
    <t>K.16.01/3</t>
  </si>
  <si>
    <t>K.16.01/4</t>
  </si>
  <si>
    <t>K.16.02/1</t>
  </si>
  <si>
    <t>K.16.02/3</t>
  </si>
  <si>
    <t>K.16.02/4</t>
  </si>
  <si>
    <t>K.16.03/1</t>
  </si>
  <si>
    <t>K.16.03/2</t>
  </si>
  <si>
    <t>K.16.03/3</t>
  </si>
  <si>
    <t>K.16.03/4</t>
  </si>
  <si>
    <t>K.17.01/1</t>
  </si>
  <si>
    <t>K.17.01/2</t>
  </si>
  <si>
    <t>K.17.02/1</t>
  </si>
  <si>
    <t>K.18.01/1</t>
  </si>
  <si>
    <t>K.18.01/2</t>
  </si>
  <si>
    <t>K.18.01/3</t>
  </si>
  <si>
    <t>K.18.01/4</t>
  </si>
  <si>
    <t>K.18.01/5</t>
  </si>
  <si>
    <t>K.18.01/6</t>
  </si>
  <si>
    <t>K.18.01/7</t>
  </si>
  <si>
    <t>K.18.01/8</t>
  </si>
  <si>
    <t>K.18.01/9</t>
  </si>
  <si>
    <t>K.18.01/10</t>
  </si>
  <si>
    <t>K.18.01/11</t>
  </si>
  <si>
    <t>K.18.01/12</t>
  </si>
  <si>
    <t>K.18.01/13</t>
  </si>
  <si>
    <t>K.18.01/14</t>
  </si>
  <si>
    <t>K.18.01/15</t>
  </si>
  <si>
    <t>K.18.01/16</t>
  </si>
  <si>
    <t>K.18.01/17</t>
  </si>
  <si>
    <t>K.18.01/18</t>
  </si>
  <si>
    <t>K.18.01/19</t>
  </si>
  <si>
    <t>K.18.01/20</t>
  </si>
  <si>
    <t>K.18.01/21</t>
  </si>
  <si>
    <t>K.18.01/22</t>
  </si>
  <si>
    <t>K.18.01/23</t>
  </si>
  <si>
    <t>K.18.01/24</t>
  </si>
  <si>
    <t>K.18.01/25</t>
  </si>
  <si>
    <t>K.18.01/26</t>
  </si>
  <si>
    <t>K.18.01/27</t>
  </si>
  <si>
    <t>K.18.01/28</t>
  </si>
  <si>
    <t>K.18.01/29</t>
  </si>
  <si>
    <t>K.18.01/30</t>
  </si>
  <si>
    <t>K.18.01/31</t>
  </si>
  <si>
    <t>K.18.01/32</t>
  </si>
  <si>
    <t>K.18.01/33</t>
  </si>
  <si>
    <t>K.18.01/34</t>
  </si>
  <si>
    <t>K.18.01/35</t>
  </si>
  <si>
    <t>K.18.01/36</t>
  </si>
  <si>
    <t>K.18.01/37</t>
  </si>
  <si>
    <t>K.18.01/38</t>
  </si>
  <si>
    <t>K.18.01/39</t>
  </si>
  <si>
    <t>K.18.01/40</t>
  </si>
  <si>
    <t>K.18.01/41</t>
  </si>
  <si>
    <t>K.18.01/42</t>
  </si>
  <si>
    <t>K.18.01/43</t>
  </si>
  <si>
    <t>K.18.01/44</t>
  </si>
  <si>
    <t>K.18.01/45</t>
  </si>
  <si>
    <t>K.18.01/46</t>
  </si>
  <si>
    <t>K.18.01/47</t>
  </si>
  <si>
    <t>K.18.01/48</t>
  </si>
  <si>
    <t>K.18.01/49</t>
  </si>
  <si>
    <t>K.18.01/50</t>
  </si>
  <si>
    <t>K.18.01/51</t>
  </si>
  <si>
    <t>K.18.01/52</t>
  </si>
  <si>
    <t>K.18.01/53</t>
  </si>
  <si>
    <t>K.18.01/54</t>
  </si>
  <si>
    <t>K.18.01/55</t>
  </si>
  <si>
    <t>K.18.01/56</t>
  </si>
  <si>
    <t>K.18.01/57</t>
  </si>
  <si>
    <t>K.18.01/58</t>
  </si>
  <si>
    <t>K.18.01/59</t>
  </si>
  <si>
    <t>K.18.01/60</t>
  </si>
  <si>
    <t>K.18.01/61</t>
  </si>
  <si>
    <t>K.18.01/62</t>
  </si>
  <si>
    <t>K.18.01/63</t>
  </si>
  <si>
    <t>K.18.01/64</t>
  </si>
  <si>
    <t>K.18.01/65</t>
  </si>
  <si>
    <t>K.18.01/66</t>
  </si>
  <si>
    <t>K.18.01/67</t>
  </si>
  <si>
    <t>K.18.01/68</t>
  </si>
  <si>
    <t>K.18.01/69</t>
  </si>
  <si>
    <t>K.18.01/70</t>
  </si>
  <si>
    <t>K.18.01/71</t>
  </si>
  <si>
    <t>K.18.01/72</t>
  </si>
  <si>
    <t>K.18.01/73</t>
  </si>
  <si>
    <t>K.18.01/74</t>
  </si>
  <si>
    <t>K.18.01/75</t>
  </si>
  <si>
    <t>K.18.01/76</t>
  </si>
  <si>
    <t>K.18.01/77</t>
  </si>
  <si>
    <t>K.18.01/78</t>
  </si>
  <si>
    <t>K.18.01/79</t>
  </si>
  <si>
    <t>K.18.01/80</t>
  </si>
  <si>
    <t>K.18.01/81</t>
  </si>
  <si>
    <t>K.18.01/82</t>
  </si>
  <si>
    <t>K.18.01/83</t>
  </si>
  <si>
    <t>K.18.01/84</t>
  </si>
  <si>
    <t>K.18.01/85</t>
  </si>
  <si>
    <t>K.18.01/86</t>
  </si>
  <si>
    <t>K.18.01/87</t>
  </si>
  <si>
    <t>K.18.01/88</t>
  </si>
  <si>
    <t>K.18.01/89</t>
  </si>
  <si>
    <t>K.18.01/90</t>
  </si>
  <si>
    <t>K.18.01/91</t>
  </si>
  <si>
    <t>Ilość</t>
  </si>
  <si>
    <t>Cena jednostkowa</t>
  </si>
  <si>
    <t>Dotyczy RZ</t>
  </si>
  <si>
    <t>Wartość regulacji uwzględnionej w Rekomendacji Zapłaty</t>
  </si>
  <si>
    <t>Wartość robót wypłaconej</t>
  </si>
  <si>
    <t>Wartość regulacji po opublikowaniu kompletu wskaźników</t>
  </si>
  <si>
    <t>Wartość korekty regulacji po opublikowaniu kompletów wskaźników</t>
  </si>
  <si>
    <t>Na koniec okresu rozliczeniowego</t>
  </si>
  <si>
    <t>2023 r</t>
  </si>
  <si>
    <t>Sierpień</t>
  </si>
  <si>
    <t>2024 r.</t>
  </si>
  <si>
    <t>Styczeń</t>
  </si>
  <si>
    <t>Waga po uwzględnieniu współczynnika waloryzacji</t>
  </si>
  <si>
    <t>Luty</t>
  </si>
  <si>
    <t>Marzec</t>
  </si>
  <si>
    <t>Kwiecień</t>
  </si>
  <si>
    <t>Rekomendacja Zapłaty nr 1</t>
  </si>
  <si>
    <t>RAZEM:</t>
  </si>
  <si>
    <t>Data publikacji (miesiąc)</t>
  </si>
  <si>
    <t>Wzrost / spadek wskaźnika cen</t>
  </si>
  <si>
    <t>09.2023 r.</t>
  </si>
  <si>
    <r>
      <t xml:space="preserve">Data z </t>
    </r>
    <r>
      <rPr>
        <sz val="11"/>
        <color theme="1"/>
        <rFont val="Calibri"/>
        <family val="2"/>
        <charset val="238"/>
      </rPr>
      <t>§10 ust. 13</t>
    </r>
    <r>
      <rPr>
        <sz val="11"/>
        <color theme="1"/>
        <rFont val="Calibri"/>
        <family val="2"/>
        <charset val="238"/>
        <scheme val="minor"/>
      </rPr>
      <t xml:space="preserve"> (miesiąc)</t>
    </r>
  </si>
  <si>
    <t>Przedstawiciel Inżyniera</t>
  </si>
  <si>
    <t>Zestawienie kwot do Rekomendacji Zapłaty</t>
  </si>
  <si>
    <t>Rekomendacja Zapłaty nr …</t>
  </si>
  <si>
    <t>Numer Rekomendacji Zapłaty</t>
  </si>
  <si>
    <t>Okres rozliczenia od</t>
  </si>
  <si>
    <t>Okres Rozliczenia Do</t>
  </si>
  <si>
    <t>Narastająco</t>
  </si>
  <si>
    <t>Zestawienie Rekomendacji Zapłaty</t>
  </si>
  <si>
    <t>Wykorzystanie kwoty warunkowej</t>
  </si>
  <si>
    <t>Materiały i Urządzenia przeznaczone do Robót</t>
  </si>
  <si>
    <t>Pozycja wycenionego Przedmiaru Robót</t>
  </si>
  <si>
    <t>Opis urządzenia lub Materiału</t>
  </si>
  <si>
    <t>Jednostka miary</t>
  </si>
  <si>
    <t>Kwota z poprzednich Rekomendacji Zapłaty</t>
  </si>
  <si>
    <t>Ilość w bieżącym okresie rozliczeniowym</t>
  </si>
  <si>
    <t>Wartość w bieżącym okresie rozliczeniowym
[5 x 9]</t>
  </si>
  <si>
    <t>Wartość narastająco
[8+10]</t>
  </si>
  <si>
    <t>Wartosc zakupu i transportu urządzeń
[5 x 6]</t>
  </si>
  <si>
    <t xml:space="preserve">Numer Polecenia / Opis </t>
  </si>
  <si>
    <t>Wartość</t>
  </si>
  <si>
    <t>Wartość pozostałej do wykorzystania kwoty warunkowej</t>
  </si>
  <si>
    <t>Wartość kwoty warunkowej przed wydaniem polecenia</t>
  </si>
  <si>
    <t>Zakres podstawowy</t>
  </si>
  <si>
    <t>Zakres robót ujęty w zawartym Kontrakcie, szczegółowo opisany w arkuszu "Zakres umowny"</t>
  </si>
  <si>
    <t>Prawo opcji nr …</t>
  </si>
  <si>
    <t>Potrącenia</t>
  </si>
  <si>
    <t>Rozliczenie zaliczki</t>
  </si>
  <si>
    <t>Łączna wartość należna Wykonawcy w Rekomendacji Zapłaty</t>
  </si>
  <si>
    <t>Poz. RCO</t>
  </si>
  <si>
    <t>Opis robót</t>
  </si>
  <si>
    <t>Nazwa Podwykonawcy</t>
  </si>
  <si>
    <t>Wartość pozycji RCO</t>
  </si>
  <si>
    <t>Wartość netto umowy podwykonawczej</t>
  </si>
  <si>
    <t>Wartość netto z RCO</t>
  </si>
  <si>
    <t>LIMIT PŁATNOŚCI ZA MATERIAŁY:</t>
  </si>
  <si>
    <t>POZOSTAŁY LIMIT:</t>
  </si>
  <si>
    <t>Wskaźnik cen w Dacie odniesienia</t>
  </si>
  <si>
    <t>Wskaźnik cen w okresie rozliczeniowym w stosunku do IX.2023 r.</t>
  </si>
  <si>
    <t>Koszyk waloryzacyjny</t>
  </si>
  <si>
    <r>
      <t xml:space="preserve">
WG</t>
    </r>
    <r>
      <rPr>
        <b/>
        <vertAlign val="subscript"/>
        <sz val="14"/>
        <rFont val="Roboto Light"/>
      </rPr>
      <t>n</t>
    </r>
  </si>
  <si>
    <t>M/24.4 [miedz]</t>
  </si>
  <si>
    <t>GUS</t>
  </si>
  <si>
    <t>X</t>
  </si>
  <si>
    <t>Narast.</t>
  </si>
  <si>
    <t>WGn</t>
  </si>
  <si>
    <t>XI</t>
  </si>
  <si>
    <t>XII</t>
  </si>
  <si>
    <t>I</t>
  </si>
  <si>
    <t>II</t>
  </si>
  <si>
    <t>III</t>
  </si>
  <si>
    <t>IV</t>
  </si>
  <si>
    <t>V</t>
  </si>
  <si>
    <t>VI</t>
  </si>
  <si>
    <t>VII</t>
  </si>
  <si>
    <t>VIII</t>
  </si>
  <si>
    <t>IX</t>
  </si>
  <si>
    <t xml:space="preserve">Data odniesienia </t>
  </si>
  <si>
    <r>
      <t xml:space="preserve">Data otwarcia ofert to: 06.09.2023 r.
Data podpisania Umowy to: 08.03.2024 r.
Czas jaki upłynął od otwarcia ofert do podpisania Umowy to: 184 dni.
</t>
    </r>
    <r>
      <rPr>
        <b/>
        <sz val="12"/>
        <color theme="1"/>
        <rFont val="Calibri"/>
        <family val="2"/>
        <charset val="238"/>
        <scheme val="minor"/>
      </rPr>
      <t xml:space="preserve">Zgodnie z zapisami </t>
    </r>
    <r>
      <rPr>
        <b/>
        <sz val="12"/>
        <color theme="1"/>
        <rFont val="Calibri"/>
        <family val="2"/>
        <charset val="238"/>
      </rPr>
      <t xml:space="preserve">§10 ust. 13 - przyjęto początkowy termin ustalenia zminy na </t>
    </r>
    <r>
      <rPr>
        <b/>
        <i/>
        <u/>
        <sz val="12"/>
        <color theme="1"/>
        <rFont val="Calibri"/>
        <family val="2"/>
        <charset val="238"/>
      </rPr>
      <t>09.2023 r.</t>
    </r>
  </si>
  <si>
    <t>Miesieczne dane publikowane przez GUS - do uzpełnienia</t>
  </si>
  <si>
    <t>04.2024 r.</t>
  </si>
  <si>
    <r>
      <t xml:space="preserve">Wartość obliczona w arkuszu </t>
    </r>
    <r>
      <rPr>
        <b/>
        <i/>
        <sz val="11"/>
        <color theme="1"/>
        <rFont val="Calibri"/>
        <family val="2"/>
        <charset val="238"/>
        <scheme val="minor"/>
      </rPr>
      <t>"Obliczenia Wskaźnik Waloryzacji"</t>
    </r>
  </si>
  <si>
    <r>
      <t xml:space="preserve">Obliczenia można sprawdzić w kalkulatorze GUS o nazwie </t>
    </r>
    <r>
      <rPr>
        <b/>
        <i/>
        <sz val="11"/>
        <color theme="1"/>
        <rFont val="Calibri"/>
        <family val="2"/>
        <charset val="238"/>
        <scheme val="minor"/>
      </rPr>
      <t>"Inwestycje budowlane według typu obiektu (formuła koszykowa)"</t>
    </r>
  </si>
  <si>
    <t xml:space="preserve">Data odniesienia zawsze  = 100 </t>
  </si>
  <si>
    <t>Prace realizowane na podstawie Umowy nr IRE-04095-I-U-02 z dnia ….</t>
  </si>
  <si>
    <t>Data przedłożenia Wykonawcy</t>
  </si>
  <si>
    <t>Prace realizowane na podstawie Umowy nr  IRE-04095-I-U-02</t>
  </si>
  <si>
    <t>Prace realizowane na podstawie Umowy nr  IRE-04095-I-U-02 z dnia</t>
  </si>
  <si>
    <t xml:space="preserve">Prace realizowane na podstawie Umowy nr  IRE-04095-I-U-02 z dnia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</si>
</sst>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4" formatCode="_-* #,##0.00\ &quot;zł&quot;_-;\-* #,##0.00\ &quot;zł&quot;_-;_-* &quot;-&quot;??\ &quot;zł&quot;_-;_-@_-"/>
    <numFmt numFmtId="164" formatCode="#0.0"/>
    <numFmt numFmtId="165" formatCode="#\ ##0.000"/>
    <numFmt numFmtId="166" formatCode="#0.000"/>
    <numFmt numFmtId="167" formatCode="&quot;Okres rozliczenia od dnia: &quot;[$-415]d\ mmmm\ yyyy;@"/>
    <numFmt numFmtId="168" formatCode="&quot;Okres rozliczenia do dnia: &quot;[$-415]d\ mmmm\ yyyy;@"/>
    <numFmt numFmtId="169" formatCode="&quot;Data przedłożenia Rozliczenia przejściowego: &quot;[$-415]d\ mmmm\ yyyy;@"/>
    <numFmt numFmtId="170" formatCode="#,##0.0000"/>
    <numFmt numFmtId="171" formatCode="0.0000"/>
    <numFmt numFmtId="172" formatCode="&quot;ROZLICZENIE PRZEJŚCIOWE NR: &quot;0"/>
    <numFmt numFmtId="173" formatCode="&quot;WNIOSEK WYKONAWCY o wydanie REKOMENDACJI ZAPŁATY nr: &quot;0"/>
    <numFmt numFmtId="174" formatCode="&quot;Data przedłożenia Wniosku Wykonawcy: &quot;[$-415]d\ mmmm\ yyyy;@"/>
    <numFmt numFmtId="175" formatCode="_-* #,##0.00\ _z_ł_-;\-* #,##0.00\ _z_ł_-;_-* &quot;-&quot;??\ _z_ł_-;_-@_-"/>
    <numFmt numFmtId="176" formatCode="&quot;Zestawienie kwot Prawa Opcji we Wniosku Wykonawcy nr &quot;0&quot; o wystawienie Rekomendacji Zapłaty.&quot;"/>
    <numFmt numFmtId="177" formatCode="&quot;[&quot;0&quot;]&quot;"/>
    <numFmt numFmtId="178" formatCode="#,##0.000000"/>
  </numFmts>
  <fonts count="97">
    <font>
      <sz val="11"/>
      <color theme="1"/>
      <name val="Calibri"/>
      <family val="2"/>
      <charset val="238"/>
      <scheme val="minor"/>
    </font>
    <font>
      <sz val="11"/>
      <color theme="1"/>
      <name val="Calibri"/>
      <family val="2"/>
      <charset val="238"/>
    </font>
    <font>
      <sz val="11"/>
      <color theme="1"/>
      <name val="Calibri"/>
      <family val="2"/>
      <charset val="238"/>
      <scheme val="minor"/>
    </font>
    <font>
      <b/>
      <sz val="10"/>
      <color indexed="8"/>
      <name val="Arial"/>
      <family val="2"/>
      <charset val="238"/>
    </font>
    <font>
      <b/>
      <sz val="10"/>
      <name val="Arial"/>
      <family val="2"/>
      <charset val="238"/>
    </font>
    <font>
      <sz val="9"/>
      <name val="Arial"/>
      <family val="2"/>
      <charset val="238"/>
    </font>
    <font>
      <sz val="10"/>
      <name val="Arial"/>
      <family val="2"/>
      <charset val="238"/>
    </font>
    <font>
      <sz val="9"/>
      <color indexed="8"/>
      <name val="Arial"/>
      <family val="2"/>
      <charset val="238"/>
    </font>
    <font>
      <b/>
      <sz val="11"/>
      <color indexed="8"/>
      <name val="Arial"/>
      <family val="2"/>
      <charset val="238"/>
    </font>
    <font>
      <b/>
      <sz val="8"/>
      <color indexed="8"/>
      <name val="Arial"/>
      <family val="2"/>
      <charset val="238"/>
    </font>
    <font>
      <b/>
      <sz val="9"/>
      <name val="Arial"/>
      <family val="2"/>
      <charset val="238"/>
    </font>
    <font>
      <b/>
      <sz val="8"/>
      <name val="Arial"/>
      <family val="2"/>
      <charset val="238"/>
    </font>
    <font>
      <b/>
      <i/>
      <sz val="8"/>
      <name val="Arial"/>
      <family val="2"/>
      <charset val="238"/>
    </font>
    <font>
      <sz val="8"/>
      <color indexed="8"/>
      <name val="Arial"/>
      <family val="2"/>
      <charset val="238"/>
    </font>
    <font>
      <i/>
      <sz val="6"/>
      <color indexed="8"/>
      <name val="Arial"/>
      <family val="2"/>
      <charset val="238"/>
    </font>
    <font>
      <b/>
      <i/>
      <sz val="11"/>
      <color theme="1"/>
      <name val="Calibri"/>
      <family val="2"/>
      <charset val="238"/>
      <scheme val="minor"/>
    </font>
    <font>
      <sz val="8"/>
      <name val="Arial"/>
      <family val="2"/>
    </font>
    <font>
      <b/>
      <sz val="8"/>
      <name val="Arial"/>
      <family val="2"/>
    </font>
    <font>
      <b/>
      <sz val="8"/>
      <color rgb="FF000000"/>
      <name val="Arial"/>
      <family val="2"/>
    </font>
    <font>
      <sz val="8"/>
      <color indexed="8"/>
      <name val="Arial"/>
      <family val="2"/>
    </font>
    <font>
      <sz val="8"/>
      <color rgb="FF000000"/>
      <name val="Arial"/>
      <family val="2"/>
    </font>
    <font>
      <sz val="8"/>
      <name val="Calibri"/>
      <family val="2"/>
      <charset val="238"/>
      <scheme val="minor"/>
    </font>
    <font>
      <sz val="10"/>
      <color indexed="8"/>
      <name val="Arial"/>
      <family val="2"/>
      <charset val="238"/>
    </font>
    <font>
      <sz val="11"/>
      <color theme="1"/>
      <name val="Calibri"/>
      <family val="2"/>
      <scheme val="minor"/>
    </font>
    <font>
      <sz val="8"/>
      <name val="Arial"/>
      <family val="2"/>
      <charset val="238"/>
    </font>
    <font>
      <sz val="11"/>
      <color theme="1"/>
      <name val="Czcionka tekstu podstawowego"/>
      <family val="2"/>
      <charset val="238"/>
    </font>
    <font>
      <sz val="9"/>
      <color theme="1"/>
      <name val="Arial"/>
      <family val="2"/>
      <charset val="238"/>
    </font>
    <font>
      <b/>
      <sz val="8"/>
      <color rgb="FF000000"/>
      <name val="Arial"/>
      <family val="2"/>
      <charset val="238"/>
    </font>
    <font>
      <i/>
      <sz val="8"/>
      <color rgb="FF000000"/>
      <name val="Arial"/>
      <family val="2"/>
      <charset val="238"/>
    </font>
    <font>
      <sz val="8"/>
      <color rgb="FF000000"/>
      <name val="Arial"/>
      <family val="2"/>
      <charset val="238"/>
    </font>
    <font>
      <sz val="8"/>
      <color theme="1"/>
      <name val="Arial"/>
      <family val="2"/>
      <charset val="238"/>
    </font>
    <font>
      <b/>
      <sz val="11"/>
      <name val="Calibri"/>
      <family val="2"/>
      <charset val="238"/>
      <scheme val="minor"/>
    </font>
    <font>
      <sz val="11"/>
      <name val="Calibri"/>
      <family val="2"/>
      <charset val="238"/>
      <scheme val="minor"/>
    </font>
    <font>
      <b/>
      <sz val="8"/>
      <name val="Calibri"/>
      <family val="2"/>
      <charset val="238"/>
      <scheme val="minor"/>
    </font>
    <font>
      <sz val="10"/>
      <name val="Calibri"/>
      <family val="2"/>
      <charset val="238"/>
      <scheme val="minor"/>
    </font>
    <font>
      <b/>
      <sz val="9"/>
      <name val="Calibri"/>
      <family val="2"/>
      <charset val="238"/>
      <scheme val="minor"/>
    </font>
    <font>
      <i/>
      <sz val="9"/>
      <name val="Calibri"/>
      <family val="2"/>
      <charset val="238"/>
      <scheme val="minor"/>
    </font>
    <font>
      <b/>
      <u/>
      <sz val="10"/>
      <name val="Calibri"/>
      <family val="2"/>
      <charset val="238"/>
      <scheme val="minor"/>
    </font>
    <font>
      <b/>
      <sz val="16"/>
      <name val="Calibri"/>
      <family val="2"/>
      <charset val="238"/>
      <scheme val="minor"/>
    </font>
    <font>
      <b/>
      <sz val="20"/>
      <name val="Calibri"/>
      <family val="2"/>
      <charset val="238"/>
      <scheme val="minor"/>
    </font>
    <font>
      <sz val="20"/>
      <name val="Calibri"/>
      <family val="2"/>
      <charset val="238"/>
      <scheme val="minor"/>
    </font>
    <font>
      <b/>
      <sz val="12"/>
      <name val="Calibri"/>
      <family val="2"/>
      <charset val="238"/>
      <scheme val="minor"/>
    </font>
    <font>
      <b/>
      <vertAlign val="subscript"/>
      <sz val="8"/>
      <name val="Calibri"/>
      <family val="2"/>
      <charset val="238"/>
      <scheme val="minor"/>
    </font>
    <font>
      <b/>
      <sz val="12"/>
      <color rgb="FFFF0000"/>
      <name val="Calibri"/>
      <family val="2"/>
      <charset val="238"/>
      <scheme val="minor"/>
    </font>
    <font>
      <i/>
      <sz val="10"/>
      <color rgb="FFFF0000"/>
      <name val="Calibri"/>
      <family val="2"/>
      <charset val="238"/>
      <scheme val="minor"/>
    </font>
    <font>
      <i/>
      <sz val="12"/>
      <name val="Calibri"/>
      <family val="2"/>
      <charset val="238"/>
      <scheme val="minor"/>
    </font>
    <font>
      <sz val="12"/>
      <name val="Calibri"/>
      <family val="2"/>
      <charset val="238"/>
      <scheme val="minor"/>
    </font>
    <font>
      <b/>
      <i/>
      <sz val="12"/>
      <name val="Calibri"/>
      <family val="2"/>
      <charset val="238"/>
      <scheme val="minor"/>
    </font>
    <font>
      <sz val="8.1"/>
      <name val="Arial"/>
      <family val="2"/>
      <charset val="238"/>
    </font>
    <font>
      <b/>
      <sz val="9"/>
      <color indexed="8"/>
      <name val="Arial"/>
      <family val="2"/>
      <charset val="238"/>
    </font>
    <font>
      <sz val="10"/>
      <color rgb="FF000000"/>
      <name val="Arial"/>
      <family val="2"/>
      <charset val="238"/>
    </font>
    <font>
      <sz val="10"/>
      <color rgb="FFFF0000"/>
      <name val="Calibri"/>
      <family val="2"/>
      <charset val="238"/>
      <scheme val="minor"/>
    </font>
    <font>
      <b/>
      <sz val="11"/>
      <color rgb="FFFF0000"/>
      <name val="Calibri"/>
      <family val="2"/>
      <charset val="238"/>
      <scheme val="minor"/>
    </font>
    <font>
      <b/>
      <u/>
      <sz val="20"/>
      <name val="Calibri"/>
      <family val="2"/>
      <charset val="238"/>
      <scheme val="minor"/>
    </font>
    <font>
      <b/>
      <u/>
      <sz val="26"/>
      <name val="Calibri"/>
      <family val="2"/>
      <charset val="238"/>
      <scheme val="minor"/>
    </font>
    <font>
      <sz val="11"/>
      <color theme="1"/>
      <name val="Arial"/>
      <family val="2"/>
      <charset val="238"/>
    </font>
    <font>
      <b/>
      <i/>
      <sz val="11"/>
      <color theme="1"/>
      <name val="Arial"/>
      <family val="2"/>
      <charset val="238"/>
    </font>
    <font>
      <b/>
      <u/>
      <sz val="20"/>
      <name val="Arial"/>
      <family val="2"/>
      <charset val="238"/>
    </font>
    <font>
      <b/>
      <sz val="11"/>
      <name val="Arial"/>
      <family val="2"/>
      <charset val="238"/>
    </font>
    <font>
      <i/>
      <sz val="14"/>
      <name val="Arial"/>
      <family val="2"/>
      <charset val="238"/>
    </font>
    <font>
      <i/>
      <sz val="9"/>
      <name val="Arial"/>
      <family val="2"/>
      <charset val="238"/>
    </font>
    <font>
      <b/>
      <u/>
      <sz val="10"/>
      <name val="Arial"/>
      <family val="2"/>
      <charset val="238"/>
    </font>
    <font>
      <sz val="11"/>
      <name val="Arial"/>
      <family val="2"/>
      <charset val="238"/>
    </font>
    <font>
      <b/>
      <sz val="12"/>
      <name val="Arial"/>
      <family val="2"/>
      <charset val="238"/>
    </font>
    <font>
      <sz val="10"/>
      <color rgb="FFFF0000"/>
      <name val="Arial"/>
      <family val="2"/>
      <charset val="238"/>
    </font>
    <font>
      <b/>
      <sz val="11"/>
      <color rgb="FFFF0000"/>
      <name val="Arial"/>
      <family val="2"/>
      <charset val="238"/>
    </font>
    <font>
      <sz val="10"/>
      <color theme="1"/>
      <name val="Arial"/>
      <family val="2"/>
      <charset val="238"/>
    </font>
    <font>
      <b/>
      <u/>
      <sz val="26"/>
      <name val="Arial"/>
      <family val="2"/>
      <charset val="238"/>
    </font>
    <font>
      <i/>
      <sz val="12"/>
      <name val="Arial"/>
      <family val="2"/>
      <charset val="238"/>
    </font>
    <font>
      <sz val="12"/>
      <name val="Arial"/>
      <family val="2"/>
      <charset val="238"/>
    </font>
    <font>
      <b/>
      <sz val="16"/>
      <name val="Arial"/>
      <family val="2"/>
      <charset val="238"/>
    </font>
    <font>
      <b/>
      <sz val="8"/>
      <color theme="1"/>
      <name val="Arial"/>
      <family val="2"/>
      <charset val="238"/>
    </font>
    <font>
      <b/>
      <u/>
      <sz val="8"/>
      <name val="Arial"/>
      <family val="2"/>
      <charset val="238"/>
    </font>
    <font>
      <sz val="8"/>
      <color theme="1"/>
      <name val="Calibri"/>
      <family val="2"/>
      <charset val="238"/>
      <scheme val="minor"/>
    </font>
    <font>
      <b/>
      <sz val="11"/>
      <color theme="1"/>
      <name val="Calibri"/>
      <family val="2"/>
      <charset val="238"/>
      <scheme val="minor"/>
    </font>
    <font>
      <b/>
      <sz val="14"/>
      <name val="Calibri"/>
      <family val="2"/>
      <charset val="238"/>
      <scheme val="minor"/>
    </font>
    <font>
      <i/>
      <sz val="14"/>
      <name val="Calibri"/>
      <family val="2"/>
      <charset val="238"/>
      <scheme val="minor"/>
    </font>
    <font>
      <b/>
      <u/>
      <sz val="11"/>
      <name val="Calibri"/>
      <family val="2"/>
      <charset val="238"/>
      <scheme val="minor"/>
    </font>
    <font>
      <sz val="14"/>
      <name val="Calibri"/>
      <family val="2"/>
      <charset val="238"/>
      <scheme val="minor"/>
    </font>
    <font>
      <b/>
      <u/>
      <sz val="14"/>
      <name val="Calibri"/>
      <family val="2"/>
      <charset val="238"/>
    </font>
    <font>
      <b/>
      <u/>
      <sz val="14"/>
      <name val="Calibri"/>
      <family val="2"/>
      <charset val="238"/>
      <scheme val="minor"/>
    </font>
    <font>
      <sz val="16"/>
      <name val="Calibri"/>
      <family val="2"/>
      <charset val="238"/>
      <scheme val="minor"/>
    </font>
    <font>
      <b/>
      <sz val="16"/>
      <color theme="1"/>
      <name val="Calibri"/>
      <family val="2"/>
      <charset val="238"/>
      <scheme val="minor"/>
    </font>
    <font>
      <i/>
      <sz val="10"/>
      <color theme="1"/>
      <name val="Calibri"/>
      <family val="2"/>
      <charset val="238"/>
      <scheme val="minor"/>
    </font>
    <font>
      <sz val="16"/>
      <color theme="1"/>
      <name val="Arial"/>
      <family val="2"/>
      <charset val="238"/>
    </font>
    <font>
      <b/>
      <sz val="14"/>
      <name val="Roboto Light"/>
    </font>
    <font>
      <b/>
      <vertAlign val="subscript"/>
      <sz val="14"/>
      <name val="Roboto Light"/>
    </font>
    <font>
      <sz val="14"/>
      <name val="Roboto Light"/>
    </font>
    <font>
      <i/>
      <sz val="14"/>
      <name val="Roboto Light"/>
    </font>
    <font>
      <b/>
      <i/>
      <sz val="14"/>
      <name val="Roboto Light"/>
    </font>
    <font>
      <b/>
      <i/>
      <sz val="14"/>
      <color theme="1"/>
      <name val="Roboto Light"/>
    </font>
    <font>
      <sz val="12"/>
      <color theme="1"/>
      <name val="Calibri"/>
      <family val="2"/>
      <charset val="238"/>
      <scheme val="minor"/>
    </font>
    <font>
      <b/>
      <sz val="12"/>
      <color theme="1"/>
      <name val="Calibri"/>
      <family val="2"/>
      <charset val="238"/>
      <scheme val="minor"/>
    </font>
    <font>
      <b/>
      <sz val="12"/>
      <color theme="1"/>
      <name val="Calibri"/>
      <family val="2"/>
      <charset val="238"/>
    </font>
    <font>
      <b/>
      <i/>
      <u/>
      <sz val="12"/>
      <color theme="1"/>
      <name val="Calibri"/>
      <family val="2"/>
      <charset val="238"/>
    </font>
    <font>
      <b/>
      <i/>
      <sz val="14"/>
      <color rgb="FFFF0000"/>
      <name val="Roboto Light"/>
    </font>
    <font>
      <sz val="12"/>
      <color rgb="FFFF0000"/>
      <name val="Calibri"/>
      <family val="2"/>
      <charset val="238"/>
      <scheme val="minor"/>
    </font>
  </fonts>
  <fills count="13">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2"/>
        <bgColor indexed="64"/>
      </patternFill>
    </fill>
    <fill>
      <patternFill patternType="solid">
        <fgColor theme="5" tint="0.59999389629810485"/>
        <bgColor indexed="64"/>
      </patternFill>
    </fill>
    <fill>
      <patternFill patternType="solid">
        <fgColor theme="1"/>
        <bgColor indexed="64"/>
      </patternFill>
    </fill>
    <fill>
      <patternFill patternType="solid">
        <fgColor theme="0" tint="-4.9989318521683403E-2"/>
        <bgColor indexed="64"/>
      </patternFill>
    </fill>
    <fill>
      <patternFill patternType="solid">
        <fgColor theme="8" tint="0.79998168889431442"/>
        <bgColor indexed="64"/>
      </patternFill>
    </fill>
  </fills>
  <borders count="1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double">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style="thin">
        <color indexed="64"/>
      </top>
      <bottom style="thin">
        <color indexed="64"/>
      </bottom>
      <diagonal/>
    </border>
    <border>
      <left style="medium">
        <color indexed="64"/>
      </left>
      <right style="medium">
        <color indexed="64"/>
      </right>
      <top/>
      <bottom style="double">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bottom/>
      <diagonal/>
    </border>
    <border>
      <left/>
      <right style="medium">
        <color indexed="64"/>
      </right>
      <top/>
      <bottom style="thin">
        <color indexed="64"/>
      </bottom>
      <diagonal/>
    </border>
    <border>
      <left/>
      <right style="thin">
        <color indexed="64"/>
      </right>
      <top/>
      <bottom style="medium">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style="medium">
        <color indexed="64"/>
      </left>
      <right/>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style="medium">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rgb="FF000000"/>
      </left>
      <right/>
      <top style="thin">
        <color indexed="64"/>
      </top>
      <bottom/>
      <diagonal/>
    </border>
    <border>
      <left/>
      <right/>
      <top style="thin">
        <color indexed="64"/>
      </top>
      <bottom/>
      <diagonal/>
    </border>
    <border>
      <left style="medium">
        <color indexed="64"/>
      </left>
      <right style="thin">
        <color rgb="FF000000"/>
      </right>
      <top style="thin">
        <color rgb="FF000000"/>
      </top>
      <bottom/>
      <diagonal/>
    </border>
    <border>
      <left/>
      <right style="medium">
        <color indexed="64"/>
      </right>
      <top style="thin">
        <color rgb="FF000000"/>
      </top>
      <bottom style="thin">
        <color rgb="FF000000"/>
      </bottom>
      <diagonal/>
    </border>
    <border>
      <left style="medium">
        <color indexed="64"/>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right style="thin">
        <color rgb="FF000000"/>
      </right>
      <top style="thin">
        <color rgb="FF000000"/>
      </top>
      <bottom style="medium">
        <color indexed="64"/>
      </bottom>
      <diagonal/>
    </border>
    <border>
      <left style="thin">
        <color indexed="64"/>
      </left>
      <right style="thin">
        <color indexed="64"/>
      </right>
      <top/>
      <bottom style="double">
        <color indexed="64"/>
      </bottom>
      <diagonal/>
    </border>
    <border>
      <left style="medium">
        <color indexed="64"/>
      </left>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thin">
        <color indexed="64"/>
      </left>
      <right style="medium">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medium">
        <color indexed="64"/>
      </top>
      <bottom style="double">
        <color indexed="64"/>
      </bottom>
      <diagonal/>
    </border>
    <border>
      <left style="medium">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
      <left style="thin">
        <color rgb="FF000000"/>
      </left>
      <right style="thin">
        <color rgb="FF000000"/>
      </right>
      <top style="thin">
        <color rgb="FF000000"/>
      </top>
      <bottom style="double">
        <color indexed="64"/>
      </bottom>
      <diagonal/>
    </border>
    <border>
      <left/>
      <right style="thin">
        <color rgb="FF000000"/>
      </right>
      <top style="thin">
        <color rgb="FF000000"/>
      </top>
      <bottom style="double">
        <color indexed="64"/>
      </bottom>
      <diagonal/>
    </border>
    <border>
      <left style="medium">
        <color indexed="64"/>
      </left>
      <right/>
      <top style="thin">
        <color rgb="FF000000"/>
      </top>
      <bottom/>
      <diagonal/>
    </border>
    <border>
      <left style="medium">
        <color indexed="64"/>
      </left>
      <right style="thin">
        <color rgb="FF000000"/>
      </right>
      <top style="thin">
        <color rgb="FF000000"/>
      </top>
      <bottom style="double">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rgb="FF000000"/>
      </top>
      <bottom style="thin">
        <color rgb="FF000000"/>
      </bottom>
      <diagonal/>
    </border>
    <border>
      <left style="thin">
        <color indexed="64"/>
      </left>
      <right style="thin">
        <color indexed="64"/>
      </right>
      <top style="thin">
        <color rgb="FF000000"/>
      </top>
      <bottom style="thin">
        <color rgb="FF000000"/>
      </bottom>
      <diagonal/>
    </border>
    <border>
      <left style="thin">
        <color indexed="64"/>
      </left>
      <right style="medium">
        <color indexed="64"/>
      </right>
      <top style="thin">
        <color rgb="FF000000"/>
      </top>
      <bottom style="thin">
        <color rgb="FF000000"/>
      </bottom>
      <diagonal/>
    </border>
    <border>
      <left style="thin">
        <color indexed="64"/>
      </left>
      <right style="medium">
        <color indexed="64"/>
      </right>
      <top style="medium">
        <color indexed="64"/>
      </top>
      <bottom style="double">
        <color indexed="64"/>
      </bottom>
      <diagonal/>
    </border>
    <border>
      <left/>
      <right style="medium">
        <color indexed="64"/>
      </right>
      <top style="thin">
        <color indexed="64"/>
      </top>
      <bottom style="double">
        <color indexed="64"/>
      </bottom>
      <diagonal/>
    </border>
    <border>
      <left style="medium">
        <color indexed="64"/>
      </left>
      <right style="thin">
        <color rgb="FF000000"/>
      </right>
      <top/>
      <bottom/>
      <diagonal/>
    </border>
    <border>
      <left style="thin">
        <color rgb="FF000000"/>
      </left>
      <right/>
      <top/>
      <bottom/>
      <diagonal/>
    </border>
    <border>
      <left/>
      <right style="thin">
        <color rgb="FF000000"/>
      </right>
      <top/>
      <bottom style="double">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medium">
        <color indexed="64"/>
      </bottom>
      <diagonal/>
    </border>
    <border>
      <left style="thin">
        <color rgb="FF000000"/>
      </left>
      <right style="medium">
        <color indexed="64"/>
      </right>
      <top style="thin">
        <color indexed="64"/>
      </top>
      <bottom style="double">
        <color indexed="64"/>
      </bottom>
      <diagonal/>
    </border>
    <border>
      <left style="thin">
        <color indexed="64"/>
      </left>
      <right/>
      <top/>
      <bottom style="medium">
        <color indexed="64"/>
      </bottom>
      <diagonal/>
    </border>
    <border>
      <left style="thin">
        <color indexed="64"/>
      </left>
      <right/>
      <top style="double">
        <color indexed="64"/>
      </top>
      <bottom style="double">
        <color indexed="64"/>
      </bottom>
      <diagonal/>
    </border>
    <border>
      <left style="thin">
        <color indexed="64"/>
      </left>
      <right/>
      <top style="thin">
        <color rgb="FF000000"/>
      </top>
      <bottom style="thin">
        <color rgb="FF000000"/>
      </bottom>
      <diagonal/>
    </border>
    <border>
      <left style="medium">
        <color indexed="64"/>
      </left>
      <right style="medium">
        <color indexed="64"/>
      </right>
      <top/>
      <bottom style="medium">
        <color indexed="64"/>
      </bottom>
      <diagonal/>
    </border>
    <border diagonalUp="1" diagonalDown="1">
      <left style="medium">
        <color indexed="64"/>
      </left>
      <right style="thin">
        <color indexed="64"/>
      </right>
      <top style="medium">
        <color indexed="64"/>
      </top>
      <bottom style="medium">
        <color indexed="64"/>
      </bottom>
      <diagonal style="dotted">
        <color indexed="64"/>
      </diagonal>
    </border>
    <border diagonalUp="1" diagonalDown="1">
      <left style="thin">
        <color indexed="64"/>
      </left>
      <right style="thin">
        <color indexed="64"/>
      </right>
      <top style="medium">
        <color indexed="64"/>
      </top>
      <bottom style="medium">
        <color indexed="64"/>
      </bottom>
      <diagonal style="dotted">
        <color indexed="64"/>
      </diagonal>
    </border>
    <border diagonalUp="1" diagonalDown="1">
      <left style="thin">
        <color indexed="64"/>
      </left>
      <right style="medium">
        <color indexed="64"/>
      </right>
      <top style="medium">
        <color indexed="64"/>
      </top>
      <bottom style="medium">
        <color indexed="64"/>
      </bottom>
      <diagonal style="dotted">
        <color indexed="64"/>
      </diagonal>
    </border>
    <border>
      <left style="medium">
        <color indexed="64"/>
      </left>
      <right style="thin">
        <color indexed="64"/>
      </right>
      <top/>
      <bottom style="double">
        <color indexed="64"/>
      </bottom>
      <diagonal/>
    </border>
    <border>
      <left style="medium">
        <color indexed="64"/>
      </left>
      <right style="thin">
        <color rgb="FF000000"/>
      </right>
      <top style="thin">
        <color indexed="64"/>
      </top>
      <bottom/>
      <diagonal/>
    </border>
    <border>
      <left style="medium">
        <color indexed="64"/>
      </left>
      <right style="thin">
        <color indexed="64"/>
      </right>
      <top style="mediumDashed">
        <color indexed="64"/>
      </top>
      <bottom style="thin">
        <color indexed="64"/>
      </bottom>
      <diagonal/>
    </border>
    <border>
      <left style="thin">
        <color indexed="64"/>
      </left>
      <right style="thin">
        <color indexed="64"/>
      </right>
      <top style="mediumDashed">
        <color indexed="64"/>
      </top>
      <bottom style="thin">
        <color indexed="64"/>
      </bottom>
      <diagonal/>
    </border>
    <border>
      <left style="thin">
        <color indexed="64"/>
      </left>
      <right style="medium">
        <color indexed="64"/>
      </right>
      <top style="mediumDashed">
        <color indexed="64"/>
      </top>
      <bottom style="thin">
        <color indexed="64"/>
      </bottom>
      <diagonal/>
    </border>
    <border>
      <left style="thin">
        <color indexed="64"/>
      </left>
      <right/>
      <top style="mediumDashed">
        <color indexed="64"/>
      </top>
      <bottom style="thin">
        <color indexed="64"/>
      </bottom>
      <diagonal/>
    </border>
    <border>
      <left style="medium">
        <color indexed="64"/>
      </left>
      <right style="medium">
        <color indexed="64"/>
      </right>
      <top style="mediumDashed">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top/>
      <bottom style="thin">
        <color indexed="64"/>
      </bottom>
      <diagonal/>
    </border>
    <border>
      <left/>
      <right style="double">
        <color indexed="64"/>
      </right>
      <top style="medium">
        <color indexed="64"/>
      </top>
      <bottom style="thin">
        <color indexed="64"/>
      </bottom>
      <diagonal/>
    </border>
    <border>
      <left/>
      <right style="double">
        <color indexed="64"/>
      </right>
      <top style="thin">
        <color indexed="64"/>
      </top>
      <bottom style="medium">
        <color indexed="64"/>
      </bottom>
      <diagonal/>
    </border>
    <border>
      <left/>
      <right style="double">
        <color indexed="64"/>
      </right>
      <top style="medium">
        <color indexed="64"/>
      </top>
      <bottom style="medium">
        <color indexed="64"/>
      </bottom>
      <diagonal/>
    </border>
    <border>
      <left/>
      <right style="medium">
        <color indexed="64"/>
      </right>
      <top style="medium">
        <color indexed="64"/>
      </top>
      <bottom/>
      <diagonal/>
    </border>
    <border>
      <left/>
      <right style="thin">
        <color indexed="64"/>
      </right>
      <top/>
      <bottom/>
      <diagonal/>
    </border>
    <border>
      <left style="thin">
        <color indexed="64"/>
      </left>
      <right style="thin">
        <color indexed="64"/>
      </right>
      <top style="thin">
        <color indexed="64"/>
      </top>
      <bottom style="hair">
        <color indexed="64"/>
      </bottom>
      <diagonal/>
    </border>
    <border diagonalUp="1" diagonalDown="1">
      <left style="thin">
        <color indexed="64"/>
      </left>
      <right style="medium">
        <color indexed="64"/>
      </right>
      <top/>
      <bottom/>
      <diagonal style="dotted">
        <color indexed="64"/>
      </diagonal>
    </border>
    <border>
      <left style="thin">
        <color indexed="64"/>
      </left>
      <right style="thin">
        <color indexed="64"/>
      </right>
      <top style="hair">
        <color indexed="64"/>
      </top>
      <bottom style="hair">
        <color indexed="64"/>
      </bottom>
      <diagonal/>
    </border>
    <border diagonalUp="1" diagonalDown="1">
      <left style="thin">
        <color indexed="64"/>
      </left>
      <right style="medium">
        <color indexed="64"/>
      </right>
      <top/>
      <bottom style="hair">
        <color indexed="64"/>
      </bottom>
      <diagonal style="dotted">
        <color indexed="64"/>
      </diagonal>
    </border>
    <border>
      <left style="thin">
        <color indexed="64"/>
      </left>
      <right style="thin">
        <color indexed="64"/>
      </right>
      <top style="hair">
        <color indexed="64"/>
      </top>
      <bottom/>
      <diagonal/>
    </border>
    <border>
      <left style="thin">
        <color indexed="64"/>
      </left>
      <right style="medium">
        <color indexed="64"/>
      </right>
      <top style="hair">
        <color indexed="64"/>
      </top>
      <bottom style="thin">
        <color indexed="64"/>
      </bottom>
      <diagonal/>
    </border>
    <border diagonalUp="1" diagonalDown="1">
      <left style="thin">
        <color indexed="64"/>
      </left>
      <right style="medium">
        <color indexed="64"/>
      </right>
      <top style="thin">
        <color indexed="64"/>
      </top>
      <bottom/>
      <diagonal style="dotted">
        <color indexed="64"/>
      </diagonal>
    </border>
    <border>
      <left style="thin">
        <color indexed="64"/>
      </left>
      <right style="medium">
        <color indexed="64"/>
      </right>
      <top style="hair">
        <color indexed="64"/>
      </top>
      <bottom/>
      <diagonal/>
    </border>
    <border>
      <left style="thin">
        <color indexed="64"/>
      </left>
      <right style="thin">
        <color indexed="64"/>
      </right>
      <top style="medium">
        <color indexed="64"/>
      </top>
      <bottom style="hair">
        <color indexed="64"/>
      </bottom>
      <diagonal/>
    </border>
    <border diagonalUp="1" diagonalDown="1">
      <left style="thin">
        <color indexed="64"/>
      </left>
      <right style="medium">
        <color indexed="64"/>
      </right>
      <top style="medium">
        <color indexed="64"/>
      </top>
      <bottom/>
      <diagonal style="dotted">
        <color indexed="64"/>
      </diagonal>
    </border>
    <border>
      <left/>
      <right style="thin">
        <color indexed="64"/>
      </right>
      <top style="thin">
        <color indexed="64"/>
      </top>
      <bottom/>
      <diagonal/>
    </border>
    <border>
      <left style="thin">
        <color indexed="64"/>
      </left>
      <right style="medium">
        <color indexed="64"/>
      </right>
      <top style="hair">
        <color indexed="64"/>
      </top>
      <bottom style="medium">
        <color indexed="64"/>
      </bottom>
      <diagonal/>
    </border>
    <border>
      <left style="thin">
        <color indexed="64"/>
      </left>
      <right style="thin">
        <color indexed="64"/>
      </right>
      <top/>
      <bottom style="hair">
        <color indexed="64"/>
      </bottom>
      <diagonal/>
    </border>
  </borders>
  <cellStyleXfs count="13">
    <xf numFmtId="0" fontId="0" fillId="0" borderId="0"/>
    <xf numFmtId="44" fontId="2" fillId="0" borderId="0" applyFont="0" applyFill="0" applyBorder="0" applyAlignment="0" applyProtection="0"/>
    <xf numFmtId="9" fontId="2" fillId="0" borderId="0" applyFont="0" applyFill="0" applyBorder="0" applyAlignment="0" applyProtection="0"/>
    <xf numFmtId="0" fontId="22" fillId="0" borderId="0"/>
    <xf numFmtId="0" fontId="22" fillId="0" borderId="0" applyNumberFormat="0" applyFill="0" applyBorder="0" applyAlignment="0" applyProtection="0"/>
    <xf numFmtId="0" fontId="23" fillId="0" borderId="0"/>
    <xf numFmtId="0" fontId="6" fillId="0" borderId="0"/>
    <xf numFmtId="0" fontId="25" fillId="0" borderId="0"/>
    <xf numFmtId="44" fontId="2" fillId="0" borderId="0" applyFont="0" applyFill="0" applyBorder="0" applyAlignment="0" applyProtection="0"/>
    <xf numFmtId="175" fontId="2" fillId="0" borderId="0" applyFont="0" applyFill="0" applyBorder="0" applyAlignment="0" applyProtection="0"/>
    <xf numFmtId="0" fontId="2" fillId="0" borderId="0"/>
    <xf numFmtId="0" fontId="6" fillId="0" borderId="0"/>
    <xf numFmtId="0" fontId="23" fillId="0" borderId="0"/>
  </cellStyleXfs>
  <cellXfs count="1217">
    <xf numFmtId="0" fontId="0" fillId="0" borderId="0" xfId="0"/>
    <xf numFmtId="0" fontId="9" fillId="0" borderId="16" xfId="0" applyFont="1" applyBorder="1" applyAlignment="1">
      <alignment horizontal="center" vertical="center" wrapText="1"/>
    </xf>
    <xf numFmtId="0" fontId="14" fillId="0" borderId="26" xfId="0" applyFont="1" applyBorder="1" applyAlignment="1">
      <alignment horizontal="center" vertical="center" wrapText="1"/>
    </xf>
    <xf numFmtId="0" fontId="14" fillId="0" borderId="27" xfId="0" applyFont="1" applyBorder="1" applyAlignment="1">
      <alignment horizontal="center" vertical="center" wrapText="1"/>
    </xf>
    <xf numFmtId="0" fontId="14" fillId="0" borderId="28" xfId="0" applyFont="1" applyBorder="1" applyAlignment="1">
      <alignment horizontal="center" vertical="center" wrapText="1"/>
    </xf>
    <xf numFmtId="0" fontId="0" fillId="0" borderId="0" xfId="0" applyAlignment="1">
      <alignment vertical="center"/>
    </xf>
    <xf numFmtId="0" fontId="12" fillId="0" borderId="4" xfId="0" applyFont="1" applyBorder="1" applyAlignment="1">
      <alignment horizontal="left" vertical="center" wrapText="1"/>
    </xf>
    <xf numFmtId="0" fontId="5" fillId="0" borderId="4" xfId="0" applyFont="1" applyBorder="1" applyAlignment="1">
      <alignment horizontal="left" vertical="center" wrapText="1"/>
    </xf>
    <xf numFmtId="0" fontId="0" fillId="0" borderId="0" xfId="0" applyAlignment="1">
      <alignment horizontal="center" vertical="center"/>
    </xf>
    <xf numFmtId="44" fontId="6" fillId="0" borderId="22" xfId="1" applyFont="1" applyBorder="1" applyAlignment="1">
      <alignment horizontal="center" vertical="center" wrapText="1"/>
    </xf>
    <xf numFmtId="44" fontId="6" fillId="0" borderId="16" xfId="1" applyFont="1" applyBorder="1" applyAlignment="1">
      <alignment horizontal="center" vertical="center" wrapText="1"/>
    </xf>
    <xf numFmtId="44" fontId="6" fillId="0" borderId="4" xfId="1" applyFont="1" applyBorder="1" applyAlignment="1">
      <alignment horizontal="center" vertical="center" wrapText="1"/>
    </xf>
    <xf numFmtId="10" fontId="6" fillId="0" borderId="22" xfId="2" applyNumberFormat="1" applyFont="1" applyBorder="1" applyAlignment="1">
      <alignment horizontal="center" vertical="center" wrapText="1"/>
    </xf>
    <xf numFmtId="49" fontId="17" fillId="6" borderId="12" xfId="0" applyNumberFormat="1" applyFont="1" applyFill="1" applyBorder="1" applyAlignment="1">
      <alignment horizontal="center" vertical="center" wrapText="1"/>
    </xf>
    <xf numFmtId="49" fontId="17" fillId="6" borderId="1" xfId="0" applyNumberFormat="1" applyFont="1" applyFill="1" applyBorder="1" applyAlignment="1">
      <alignment horizontal="center" vertical="center" wrapText="1"/>
    </xf>
    <xf numFmtId="44" fontId="18" fillId="6" borderId="13" xfId="1" applyFont="1" applyFill="1" applyBorder="1" applyAlignment="1">
      <alignment vertical="center" wrapText="1"/>
    </xf>
    <xf numFmtId="49" fontId="17" fillId="6" borderId="9" xfId="0" applyNumberFormat="1" applyFont="1" applyFill="1" applyBorder="1" applyAlignment="1">
      <alignment horizontal="center" vertical="center" wrapText="1"/>
    </xf>
    <xf numFmtId="49" fontId="17" fillId="6" borderId="10" xfId="0" applyNumberFormat="1" applyFont="1" applyFill="1" applyBorder="1" applyAlignment="1">
      <alignment horizontal="center" vertical="center" wrapText="1"/>
    </xf>
    <xf numFmtId="44" fontId="18" fillId="6" borderId="12" xfId="1" applyFont="1" applyFill="1" applyBorder="1" applyAlignment="1">
      <alignment vertical="center" wrapText="1"/>
    </xf>
    <xf numFmtId="44" fontId="18" fillId="6" borderId="1" xfId="1" applyFont="1" applyFill="1" applyBorder="1" applyAlignment="1">
      <alignment vertical="center" wrapText="1"/>
    </xf>
    <xf numFmtId="44" fontId="18" fillId="6" borderId="13" xfId="1" applyFont="1" applyFill="1" applyBorder="1" applyAlignment="1">
      <alignment horizontal="right" vertical="center" wrapText="1"/>
    </xf>
    <xf numFmtId="44" fontId="18" fillId="7" borderId="56" xfId="1" applyFont="1" applyFill="1" applyBorder="1" applyAlignment="1">
      <alignment horizontal="right" vertical="center" wrapText="1"/>
    </xf>
    <xf numFmtId="49" fontId="10" fillId="5" borderId="14" xfId="0" applyNumberFormat="1" applyFont="1" applyFill="1" applyBorder="1" applyAlignment="1">
      <alignment horizontal="center" vertical="center" wrapText="1"/>
    </xf>
    <xf numFmtId="49" fontId="10" fillId="5" borderId="12" xfId="0" applyNumberFormat="1" applyFont="1" applyFill="1" applyBorder="1" applyAlignment="1">
      <alignment horizontal="center" vertical="center" wrapText="1"/>
    </xf>
    <xf numFmtId="49" fontId="16" fillId="0" borderId="2" xfId="0" applyNumberFormat="1" applyFont="1" applyBorder="1" applyAlignment="1">
      <alignment horizontal="center" vertical="center" wrapText="1"/>
    </xf>
    <xf numFmtId="49" fontId="10" fillId="6" borderId="57" xfId="0" applyNumberFormat="1" applyFont="1" applyFill="1" applyBorder="1" applyAlignment="1">
      <alignment horizontal="center" vertical="center" wrapText="1"/>
    </xf>
    <xf numFmtId="49" fontId="10" fillId="6" borderId="14" xfId="0" applyNumberFormat="1" applyFont="1" applyFill="1" applyBorder="1" applyAlignment="1">
      <alignment horizontal="center" vertical="center" wrapText="1"/>
    </xf>
    <xf numFmtId="0" fontId="18" fillId="6" borderId="46" xfId="0" applyFont="1" applyFill="1" applyBorder="1" applyAlignment="1">
      <alignment vertical="center" wrapText="1"/>
    </xf>
    <xf numFmtId="49" fontId="10" fillId="6" borderId="52" xfId="0" applyNumberFormat="1" applyFont="1" applyFill="1" applyBorder="1" applyAlignment="1">
      <alignment horizontal="center" vertical="center" wrapText="1"/>
    </xf>
    <xf numFmtId="44" fontId="18" fillId="6" borderId="12" xfId="1" applyFont="1" applyFill="1" applyBorder="1" applyAlignment="1">
      <alignment horizontal="right" vertical="center" wrapText="1"/>
    </xf>
    <xf numFmtId="44" fontId="18" fillId="6" borderId="1" xfId="1" applyFont="1" applyFill="1" applyBorder="1" applyAlignment="1">
      <alignment horizontal="right" vertical="center" wrapText="1"/>
    </xf>
    <xf numFmtId="0" fontId="18" fillId="6" borderId="9" xfId="0" applyFont="1" applyFill="1" applyBorder="1" applyAlignment="1">
      <alignment vertical="center" wrapText="1"/>
    </xf>
    <xf numFmtId="0" fontId="18" fillId="6" borderId="10" xfId="0" applyFont="1" applyFill="1" applyBorder="1" applyAlignment="1">
      <alignment vertical="center" wrapText="1"/>
    </xf>
    <xf numFmtId="0" fontId="18" fillId="6" borderId="11" xfId="0" applyFont="1" applyFill="1" applyBorder="1" applyAlignment="1">
      <alignment vertical="center" wrapText="1"/>
    </xf>
    <xf numFmtId="44" fontId="18" fillId="7" borderId="62" xfId="1" applyFont="1" applyFill="1" applyBorder="1" applyAlignment="1">
      <alignment horizontal="right" vertical="center" wrapText="1"/>
    </xf>
    <xf numFmtId="44" fontId="18" fillId="7" borderId="63" xfId="1" applyFont="1" applyFill="1" applyBorder="1" applyAlignment="1">
      <alignment horizontal="right" vertical="center" wrapText="1"/>
    </xf>
    <xf numFmtId="49" fontId="17" fillId="6" borderId="45" xfId="0" applyNumberFormat="1" applyFont="1" applyFill="1" applyBorder="1" applyAlignment="1">
      <alignment horizontal="center" vertical="center" wrapText="1"/>
    </xf>
    <xf numFmtId="49" fontId="17" fillId="6" borderId="64" xfId="0" applyNumberFormat="1" applyFont="1" applyFill="1" applyBorder="1" applyAlignment="1">
      <alignment horizontal="center" vertical="center" wrapText="1"/>
    </xf>
    <xf numFmtId="10" fontId="24" fillId="6" borderId="22" xfId="2" applyNumberFormat="1" applyFont="1" applyFill="1" applyBorder="1" applyAlignment="1">
      <alignment horizontal="center" vertical="center" wrapText="1"/>
    </xf>
    <xf numFmtId="10" fontId="24" fillId="0" borderId="47" xfId="2" applyNumberFormat="1" applyFont="1" applyFill="1" applyBorder="1" applyAlignment="1">
      <alignment horizontal="center" vertical="center" wrapText="1"/>
    </xf>
    <xf numFmtId="49" fontId="11" fillId="5" borderId="2" xfId="0" applyNumberFormat="1" applyFont="1" applyFill="1" applyBorder="1" applyAlignment="1">
      <alignment horizontal="center" vertical="center" wrapText="1"/>
    </xf>
    <xf numFmtId="44" fontId="11" fillId="5" borderId="2" xfId="1" applyFont="1" applyFill="1" applyBorder="1" applyAlignment="1">
      <alignment horizontal="center" vertical="center"/>
    </xf>
    <xf numFmtId="44" fontId="11" fillId="5" borderId="32" xfId="1" applyFont="1" applyFill="1" applyBorder="1" applyAlignment="1">
      <alignment horizontal="center" vertical="center"/>
    </xf>
    <xf numFmtId="0" fontId="16" fillId="0" borderId="2" xfId="0" applyFont="1" applyBorder="1" applyAlignment="1">
      <alignment horizontal="center" vertical="center"/>
    </xf>
    <xf numFmtId="44" fontId="20" fillId="0" borderId="32" xfId="1" applyFont="1" applyFill="1" applyBorder="1" applyAlignment="1">
      <alignment vertical="center" wrapText="1"/>
    </xf>
    <xf numFmtId="44" fontId="20" fillId="0" borderId="14" xfId="1" applyFont="1" applyFill="1" applyBorder="1" applyAlignment="1">
      <alignment vertical="center" wrapText="1"/>
    </xf>
    <xf numFmtId="44" fontId="20" fillId="0" borderId="2" xfId="1" applyFont="1" applyFill="1" applyBorder="1" applyAlignment="1">
      <alignment vertical="center" wrapText="1"/>
    </xf>
    <xf numFmtId="49" fontId="24" fillId="0" borderId="1" xfId="0" applyNumberFormat="1" applyFont="1" applyBorder="1" applyAlignment="1">
      <alignment horizontal="center" vertical="center"/>
    </xf>
    <xf numFmtId="49" fontId="10" fillId="6" borderId="64" xfId="0" applyNumberFormat="1" applyFont="1" applyFill="1" applyBorder="1" applyAlignment="1">
      <alignment horizontal="center" vertical="center" wrapText="1"/>
    </xf>
    <xf numFmtId="44" fontId="11" fillId="5" borderId="65" xfId="1" applyFont="1" applyFill="1" applyBorder="1" applyAlignment="1">
      <alignment horizontal="center" vertical="center"/>
    </xf>
    <xf numFmtId="44" fontId="11" fillId="5" borderId="66" xfId="1" applyFont="1" applyFill="1" applyBorder="1" applyAlignment="1">
      <alignment horizontal="center" vertical="center"/>
    </xf>
    <xf numFmtId="10" fontId="24" fillId="0" borderId="69" xfId="2" applyNumberFormat="1" applyFont="1" applyFill="1" applyBorder="1" applyAlignment="1">
      <alignment horizontal="center" vertical="center" wrapText="1"/>
    </xf>
    <xf numFmtId="49" fontId="10" fillId="6" borderId="71" xfId="0" applyNumberFormat="1" applyFont="1" applyFill="1" applyBorder="1" applyAlignment="1">
      <alignment horizontal="center" vertical="center" wrapText="1"/>
    </xf>
    <xf numFmtId="49" fontId="10" fillId="6" borderId="33" xfId="0" applyNumberFormat="1" applyFont="1" applyFill="1" applyBorder="1" applyAlignment="1">
      <alignment horizontal="center" vertical="center" wrapText="1"/>
    </xf>
    <xf numFmtId="49" fontId="24" fillId="0" borderId="1" xfId="0" applyNumberFormat="1" applyFont="1" applyBorder="1" applyAlignment="1">
      <alignment horizontal="center" vertical="center" wrapText="1"/>
    </xf>
    <xf numFmtId="0" fontId="24" fillId="0" borderId="1" xfId="0" applyFont="1" applyBorder="1" applyAlignment="1">
      <alignment horizontal="center" vertical="center"/>
    </xf>
    <xf numFmtId="49" fontId="24" fillId="0" borderId="1" xfId="0" applyNumberFormat="1" applyFont="1" applyBorder="1" applyAlignment="1">
      <alignment horizontal="left" vertical="center" wrapText="1"/>
    </xf>
    <xf numFmtId="49" fontId="11" fillId="6" borderId="1" xfId="0" applyNumberFormat="1" applyFont="1" applyFill="1" applyBorder="1" applyAlignment="1">
      <alignment horizontal="center" vertical="center" wrapText="1"/>
    </xf>
    <xf numFmtId="49" fontId="11" fillId="6" borderId="12" xfId="0" applyNumberFormat="1" applyFont="1" applyFill="1" applyBorder="1" applyAlignment="1">
      <alignment horizontal="center" vertical="center" wrapText="1"/>
    </xf>
    <xf numFmtId="49" fontId="24" fillId="0" borderId="12" xfId="0" applyNumberFormat="1" applyFont="1" applyBorder="1" applyAlignment="1">
      <alignment horizontal="center" vertical="center" wrapText="1"/>
    </xf>
    <xf numFmtId="49" fontId="13" fillId="2" borderId="1" xfId="6" applyNumberFormat="1" applyFont="1" applyFill="1" applyBorder="1" applyAlignment="1">
      <alignment horizontal="center" vertical="center"/>
    </xf>
    <xf numFmtId="49" fontId="29" fillId="0" borderId="1" xfId="5" applyNumberFormat="1" applyFont="1" applyBorder="1" applyAlignment="1">
      <alignment horizontal="center" vertical="center" wrapText="1" readingOrder="1"/>
    </xf>
    <xf numFmtId="44" fontId="28" fillId="5" borderId="1" xfId="1" applyFont="1" applyFill="1" applyBorder="1" applyAlignment="1">
      <alignment vertical="center" wrapText="1" readingOrder="1"/>
    </xf>
    <xf numFmtId="0" fontId="24" fillId="0" borderId="1" xfId="0" applyFont="1" applyBorder="1" applyAlignment="1">
      <alignment vertical="center" wrapText="1"/>
    </xf>
    <xf numFmtId="0" fontId="29" fillId="0" borderId="1" xfId="5" applyFont="1" applyBorder="1" applyAlignment="1">
      <alignment vertical="center" wrapText="1" readingOrder="1"/>
    </xf>
    <xf numFmtId="0" fontId="29" fillId="0" borderId="1" xfId="5" applyFont="1" applyBorder="1" applyAlignment="1">
      <alignment horizontal="left" vertical="center" wrapText="1" readingOrder="1"/>
    </xf>
    <xf numFmtId="49" fontId="28" fillId="5" borderId="1" xfId="5" applyNumberFormat="1" applyFont="1" applyFill="1" applyBorder="1" applyAlignment="1">
      <alignment horizontal="center" vertical="center" wrapText="1" readingOrder="1"/>
    </xf>
    <xf numFmtId="44" fontId="28" fillId="5" borderId="13" xfId="1" applyFont="1" applyFill="1" applyBorder="1" applyAlignment="1">
      <alignment vertical="center" wrapText="1" readingOrder="1"/>
    </xf>
    <xf numFmtId="49" fontId="28" fillId="5" borderId="12" xfId="5" applyNumberFormat="1" applyFont="1" applyFill="1" applyBorder="1" applyAlignment="1">
      <alignment horizontal="center" vertical="center" wrapText="1" readingOrder="1"/>
    </xf>
    <xf numFmtId="49" fontId="29" fillId="0" borderId="12" xfId="5" applyNumberFormat="1" applyFont="1" applyBorder="1" applyAlignment="1">
      <alignment horizontal="center" vertical="center" wrapText="1" readingOrder="1"/>
    </xf>
    <xf numFmtId="49" fontId="29" fillId="0" borderId="24" xfId="5" applyNumberFormat="1" applyFont="1" applyBorder="1" applyAlignment="1">
      <alignment horizontal="center" vertical="center" wrapText="1" readingOrder="1"/>
    </xf>
    <xf numFmtId="49" fontId="13" fillId="2" borderId="24" xfId="6" applyNumberFormat="1" applyFont="1" applyFill="1" applyBorder="1" applyAlignment="1">
      <alignment horizontal="center" vertical="center"/>
    </xf>
    <xf numFmtId="0" fontId="29" fillId="0" borderId="24" xfId="5" applyFont="1" applyBorder="1" applyAlignment="1">
      <alignment horizontal="left" vertical="center" wrapText="1" readingOrder="1"/>
    </xf>
    <xf numFmtId="49" fontId="27" fillId="5" borderId="16" xfId="5" applyNumberFormat="1" applyFont="1" applyFill="1" applyBorder="1" applyAlignment="1">
      <alignment horizontal="center" vertical="center" wrapText="1" readingOrder="1"/>
    </xf>
    <xf numFmtId="49" fontId="27" fillId="5" borderId="4" xfId="5" applyNumberFormat="1" applyFont="1" applyFill="1" applyBorder="1" applyAlignment="1">
      <alignment horizontal="center" vertical="center" wrapText="1" readingOrder="1"/>
    </xf>
    <xf numFmtId="44" fontId="28" fillId="5" borderId="22" xfId="1" applyFont="1" applyFill="1" applyBorder="1" applyAlignment="1">
      <alignment vertical="center" wrapText="1" readingOrder="1"/>
    </xf>
    <xf numFmtId="49" fontId="11" fillId="6" borderId="29" xfId="0" applyNumberFormat="1" applyFont="1" applyFill="1" applyBorder="1" applyAlignment="1">
      <alignment horizontal="center" vertical="center" wrapText="1"/>
    </xf>
    <xf numFmtId="49" fontId="11" fillId="6" borderId="30" xfId="0" applyNumberFormat="1" applyFont="1" applyFill="1" applyBorder="1" applyAlignment="1">
      <alignment horizontal="center" vertical="center" wrapText="1"/>
    </xf>
    <xf numFmtId="49" fontId="29" fillId="0" borderId="29" xfId="5" applyNumberFormat="1" applyFont="1" applyBorder="1" applyAlignment="1">
      <alignment horizontal="center" vertical="center" wrapText="1" readingOrder="1"/>
    </xf>
    <xf numFmtId="49" fontId="29" fillId="0" borderId="30" xfId="5" applyNumberFormat="1" applyFont="1" applyBorder="1" applyAlignment="1">
      <alignment horizontal="center" vertical="center" wrapText="1" readingOrder="1"/>
    </xf>
    <xf numFmtId="49" fontId="13" fillId="2" borderId="30" xfId="6" applyNumberFormat="1" applyFont="1" applyFill="1" applyBorder="1" applyAlignment="1">
      <alignment horizontal="center" vertical="center"/>
    </xf>
    <xf numFmtId="0" fontId="29" fillId="0" borderId="30" xfId="5" applyFont="1" applyBorder="1" applyAlignment="1">
      <alignment horizontal="left" vertical="center" wrapText="1" readingOrder="1"/>
    </xf>
    <xf numFmtId="49" fontId="28" fillId="5" borderId="16" xfId="5" applyNumberFormat="1" applyFont="1" applyFill="1" applyBorder="1" applyAlignment="1">
      <alignment horizontal="center" vertical="center" wrapText="1" readingOrder="1"/>
    </xf>
    <xf numFmtId="49" fontId="28" fillId="5" borderId="4" xfId="5" applyNumberFormat="1" applyFont="1" applyFill="1" applyBorder="1" applyAlignment="1">
      <alignment horizontal="center" vertical="center" wrapText="1" readingOrder="1"/>
    </xf>
    <xf numFmtId="49" fontId="11" fillId="6" borderId="9" xfId="0" applyNumberFormat="1" applyFont="1" applyFill="1" applyBorder="1" applyAlignment="1">
      <alignment horizontal="center" vertical="center" wrapText="1"/>
    </xf>
    <xf numFmtId="49" fontId="11" fillId="6" borderId="10" xfId="0" applyNumberFormat="1" applyFont="1" applyFill="1" applyBorder="1" applyAlignment="1">
      <alignment horizontal="center" vertical="center" wrapText="1"/>
    </xf>
    <xf numFmtId="49" fontId="27" fillId="0" borderId="84" xfId="0" applyNumberFormat="1" applyFont="1" applyBorder="1" applyAlignment="1">
      <alignment horizontal="center" vertical="center" wrapText="1" readingOrder="1"/>
    </xf>
    <xf numFmtId="49" fontId="29" fillId="0" borderId="84" xfId="0" applyNumberFormat="1" applyFont="1" applyBorder="1" applyAlignment="1">
      <alignment horizontal="center" vertical="center" wrapText="1" readingOrder="1"/>
    </xf>
    <xf numFmtId="49" fontId="29" fillId="0" borderId="73" xfId="0" applyNumberFormat="1" applyFont="1" applyBorder="1" applyAlignment="1">
      <alignment horizontal="center" vertical="center" wrapText="1" readingOrder="1"/>
    </xf>
    <xf numFmtId="49" fontId="29" fillId="0" borderId="4" xfId="5" applyNumberFormat="1" applyFont="1" applyBorder="1" applyAlignment="1">
      <alignment horizontal="center" vertical="center" wrapText="1"/>
    </xf>
    <xf numFmtId="49" fontId="27" fillId="0" borderId="73" xfId="0" applyNumberFormat="1" applyFont="1" applyBorder="1" applyAlignment="1">
      <alignment horizontal="center" vertical="center" wrapText="1" readingOrder="1"/>
    </xf>
    <xf numFmtId="0" fontId="29" fillId="0" borderId="72" xfId="0" applyFont="1" applyBorder="1" applyAlignment="1">
      <alignment horizontal="left" vertical="center" wrapText="1" readingOrder="1"/>
    </xf>
    <xf numFmtId="49" fontId="29" fillId="0" borderId="1" xfId="5" applyNumberFormat="1" applyFont="1" applyBorder="1" applyAlignment="1">
      <alignment horizontal="center" vertical="center" wrapText="1"/>
    </xf>
    <xf numFmtId="49" fontId="29" fillId="0" borderId="76" xfId="0" applyNumberFormat="1" applyFont="1" applyBorder="1" applyAlignment="1">
      <alignment horizontal="center" vertical="center" wrapText="1" readingOrder="1"/>
    </xf>
    <xf numFmtId="49" fontId="29" fillId="0" borderId="86" xfId="0" applyNumberFormat="1" applyFont="1" applyBorder="1" applyAlignment="1">
      <alignment horizontal="center" vertical="center" wrapText="1" readingOrder="1"/>
    </xf>
    <xf numFmtId="49" fontId="29" fillId="0" borderId="87" xfId="0" applyNumberFormat="1" applyFont="1" applyBorder="1" applyAlignment="1">
      <alignment horizontal="center" vertical="center" wrapText="1" readingOrder="1"/>
    </xf>
    <xf numFmtId="0" fontId="29" fillId="0" borderId="88" xfId="0" applyFont="1" applyBorder="1" applyAlignment="1">
      <alignment horizontal="left" vertical="center" wrapText="1" readingOrder="1"/>
    </xf>
    <xf numFmtId="49" fontId="29" fillId="0" borderId="24" xfId="5" applyNumberFormat="1" applyFont="1" applyBorder="1" applyAlignment="1">
      <alignment horizontal="center" vertical="center" wrapText="1"/>
    </xf>
    <xf numFmtId="49" fontId="30" fillId="0" borderId="1" xfId="0" applyNumberFormat="1" applyFont="1" applyBorder="1" applyAlignment="1">
      <alignment horizontal="center" vertical="center" wrapText="1"/>
    </xf>
    <xf numFmtId="16" fontId="30" fillId="0" borderId="1" xfId="0" quotePrefix="1" applyNumberFormat="1" applyFont="1" applyBorder="1" applyAlignment="1">
      <alignment horizontal="center" vertical="center" wrapText="1"/>
    </xf>
    <xf numFmtId="0" fontId="30" fillId="0" borderId="1" xfId="0" applyFont="1" applyBorder="1" applyAlignment="1">
      <alignment vertical="center" wrapText="1"/>
    </xf>
    <xf numFmtId="49" fontId="30" fillId="0" borderId="30" xfId="0" applyNumberFormat="1" applyFont="1" applyBorder="1" applyAlignment="1">
      <alignment horizontal="center" vertical="center" wrapText="1"/>
    </xf>
    <xf numFmtId="16" fontId="30" fillId="0" borderId="30" xfId="0" quotePrefix="1" applyNumberFormat="1" applyFont="1" applyBorder="1" applyAlignment="1">
      <alignment horizontal="center" vertical="center" wrapText="1"/>
    </xf>
    <xf numFmtId="0" fontId="24" fillId="0" borderId="30" xfId="0" applyFont="1" applyBorder="1" applyAlignment="1">
      <alignment vertical="center" wrapText="1"/>
    </xf>
    <xf numFmtId="49" fontId="29" fillId="0" borderId="30" xfId="5" applyNumberFormat="1" applyFont="1" applyBorder="1" applyAlignment="1">
      <alignment horizontal="center" vertical="center" wrapText="1"/>
    </xf>
    <xf numFmtId="0" fontId="30" fillId="0" borderId="1" xfId="0" applyFont="1" applyBorder="1" applyAlignment="1">
      <alignment horizontal="center" vertical="center" wrapText="1"/>
    </xf>
    <xf numFmtId="49" fontId="10" fillId="6" borderId="25" xfId="0" applyNumberFormat="1" applyFont="1" applyFill="1" applyBorder="1" applyAlignment="1">
      <alignment horizontal="center" vertical="center" wrapText="1"/>
    </xf>
    <xf numFmtId="49" fontId="30" fillId="0" borderId="4" xfId="0" applyNumberFormat="1" applyFont="1" applyBorder="1" applyAlignment="1">
      <alignment horizontal="center" vertical="center" wrapText="1"/>
    </xf>
    <xf numFmtId="49" fontId="11" fillId="6" borderId="96" xfId="0" applyNumberFormat="1" applyFont="1" applyFill="1" applyBorder="1" applyAlignment="1">
      <alignment horizontal="center" vertical="center" wrapText="1"/>
    </xf>
    <xf numFmtId="0" fontId="30" fillId="0" borderId="4" xfId="0" applyFont="1" applyBorder="1" applyAlignment="1">
      <alignment horizontal="center" vertical="center" wrapText="1"/>
    </xf>
    <xf numFmtId="0" fontId="30" fillId="0" borderId="4" xfId="0" applyFont="1" applyBorder="1" applyAlignment="1">
      <alignment vertical="center" wrapText="1"/>
    </xf>
    <xf numFmtId="49" fontId="11" fillId="6" borderId="4" xfId="0" applyNumberFormat="1" applyFont="1" applyFill="1" applyBorder="1" applyAlignment="1">
      <alignment horizontal="center" vertical="center" wrapText="1"/>
    </xf>
    <xf numFmtId="0" fontId="30" fillId="0" borderId="30" xfId="0" applyFont="1" applyBorder="1" applyAlignment="1">
      <alignment horizontal="center" vertical="center" wrapText="1"/>
    </xf>
    <xf numFmtId="0" fontId="30" fillId="0" borderId="30" xfId="0" applyFont="1" applyBorder="1" applyAlignment="1">
      <alignment vertical="center" wrapText="1"/>
    </xf>
    <xf numFmtId="49" fontId="30" fillId="0" borderId="5" xfId="0" applyNumberFormat="1" applyFont="1" applyBorder="1" applyAlignment="1">
      <alignment horizontal="center" vertical="center" wrapText="1"/>
    </xf>
    <xf numFmtId="0" fontId="30" fillId="0" borderId="7" xfId="0" applyFont="1" applyBorder="1" applyAlignment="1">
      <alignment vertical="center" wrapText="1"/>
    </xf>
    <xf numFmtId="49" fontId="30" fillId="0" borderId="79" xfId="0" applyNumberFormat="1" applyFont="1" applyBorder="1" applyAlignment="1">
      <alignment horizontal="center" vertical="center" wrapText="1"/>
    </xf>
    <xf numFmtId="49" fontId="11" fillId="6" borderId="100" xfId="0" applyNumberFormat="1" applyFont="1" applyFill="1" applyBorder="1" applyAlignment="1">
      <alignment horizontal="center" vertical="center" wrapText="1"/>
    </xf>
    <xf numFmtId="49" fontId="30" fillId="0" borderId="16" xfId="0" applyNumberFormat="1" applyFont="1" applyBorder="1" applyAlignment="1">
      <alignment horizontal="center" vertical="center" wrapText="1"/>
    </xf>
    <xf numFmtId="49" fontId="30" fillId="0" borderId="12" xfId="0" applyNumberFormat="1" applyFont="1" applyBorder="1" applyAlignment="1">
      <alignment horizontal="center" vertical="center" wrapText="1"/>
    </xf>
    <xf numFmtId="49" fontId="30" fillId="0" borderId="29" xfId="0" applyNumberFormat="1" applyFont="1" applyBorder="1" applyAlignment="1">
      <alignment horizontal="center" vertical="center" wrapText="1"/>
    </xf>
    <xf numFmtId="49" fontId="11" fillId="6" borderId="16" xfId="0" applyNumberFormat="1" applyFont="1" applyFill="1" applyBorder="1" applyAlignment="1">
      <alignment horizontal="center" vertical="center" wrapText="1"/>
    </xf>
    <xf numFmtId="49" fontId="30" fillId="0" borderId="17" xfId="0" applyNumberFormat="1" applyFont="1" applyBorder="1" applyAlignment="1">
      <alignment horizontal="center" vertical="center" wrapText="1"/>
    </xf>
    <xf numFmtId="0" fontId="29" fillId="0" borderId="1" xfId="0" applyFont="1" applyBorder="1" applyAlignment="1">
      <alignment horizontal="left" vertical="center" wrapText="1"/>
    </xf>
    <xf numFmtId="0" fontId="24" fillId="0" borderId="1" xfId="0" applyFont="1" applyBorder="1" applyAlignment="1">
      <alignment horizontal="left" vertical="center" wrapText="1"/>
    </xf>
    <xf numFmtId="4" fontId="24" fillId="0" borderId="1" xfId="0" applyNumberFormat="1" applyFont="1" applyBorder="1" applyAlignment="1">
      <alignment horizontal="center" vertical="center" wrapText="1"/>
    </xf>
    <xf numFmtId="0" fontId="24" fillId="0" borderId="2" xfId="0" applyFont="1" applyBorder="1" applyAlignment="1">
      <alignment horizontal="left" vertical="center" wrapText="1"/>
    </xf>
    <xf numFmtId="49" fontId="24" fillId="0" borderId="2" xfId="0" applyNumberFormat="1" applyFont="1" applyBorder="1" applyAlignment="1">
      <alignment horizontal="center" vertical="center" wrapText="1"/>
    </xf>
    <xf numFmtId="0" fontId="24" fillId="0" borderId="5" xfId="0" applyFont="1" applyBorder="1" applyAlignment="1">
      <alignment horizontal="center" vertical="center" wrapText="1"/>
    </xf>
    <xf numFmtId="0" fontId="24" fillId="0" borderId="65" xfId="0" applyFont="1" applyBorder="1" applyAlignment="1">
      <alignment horizontal="center" vertical="center" wrapText="1"/>
    </xf>
    <xf numFmtId="49" fontId="11" fillId="5" borderId="1" xfId="0" applyNumberFormat="1" applyFont="1" applyFill="1" applyBorder="1" applyAlignment="1">
      <alignment horizontal="center" vertical="center" wrapText="1"/>
    </xf>
    <xf numFmtId="49" fontId="11" fillId="5" borderId="12" xfId="0" applyNumberFormat="1" applyFont="1" applyFill="1" applyBorder="1" applyAlignment="1">
      <alignment horizontal="center" vertical="center" wrapText="1"/>
    </xf>
    <xf numFmtId="49" fontId="24" fillId="0" borderId="14" xfId="0" applyNumberFormat="1" applyFont="1" applyBorder="1" applyAlignment="1">
      <alignment horizontal="center" vertical="center" wrapText="1"/>
    </xf>
    <xf numFmtId="49" fontId="11" fillId="5" borderId="16" xfId="0" applyNumberFormat="1" applyFont="1" applyFill="1" applyBorder="1" applyAlignment="1">
      <alignment horizontal="center" vertical="center" wrapText="1"/>
    </xf>
    <xf numFmtId="49" fontId="11" fillId="5" borderId="4" xfId="0" applyNumberFormat="1" applyFont="1" applyFill="1" applyBorder="1" applyAlignment="1">
      <alignment horizontal="center" vertical="center" wrapText="1"/>
    </xf>
    <xf numFmtId="0" fontId="13" fillId="6" borderId="96" xfId="0" applyFont="1" applyFill="1" applyBorder="1" applyAlignment="1">
      <alignment horizontal="center" vertical="center" wrapText="1"/>
    </xf>
    <xf numFmtId="49" fontId="29" fillId="0" borderId="1" xfId="0" applyNumberFormat="1" applyFont="1" applyBorder="1" applyAlignment="1">
      <alignment horizontal="center" vertical="center" wrapText="1" readingOrder="1"/>
    </xf>
    <xf numFmtId="49" fontId="29" fillId="0" borderId="72" xfId="0" applyNumberFormat="1" applyFont="1" applyBorder="1" applyAlignment="1">
      <alignment horizontal="center" vertical="center" wrapText="1" readingOrder="1"/>
    </xf>
    <xf numFmtId="0" fontId="29" fillId="0" borderId="77" xfId="0" applyFont="1" applyBorder="1" applyAlignment="1">
      <alignment horizontal="left" vertical="center" wrapText="1" readingOrder="1"/>
    </xf>
    <xf numFmtId="49" fontId="29" fillId="0" borderId="105" xfId="0" applyNumberFormat="1" applyFont="1" applyBorder="1" applyAlignment="1">
      <alignment horizontal="center" vertical="center" wrapText="1" readingOrder="1"/>
    </xf>
    <xf numFmtId="49" fontId="29" fillId="0" borderId="30" xfId="0" applyNumberFormat="1" applyFont="1" applyBorder="1" applyAlignment="1">
      <alignment horizontal="center" vertical="center" wrapText="1" readingOrder="1"/>
    </xf>
    <xf numFmtId="0" fontId="29" fillId="0" borderId="106" xfId="0" applyFont="1" applyBorder="1" applyAlignment="1">
      <alignment horizontal="left" vertical="center" wrapText="1" readingOrder="1"/>
    </xf>
    <xf numFmtId="49" fontId="29" fillId="0" borderId="106" xfId="0" applyNumberFormat="1" applyFont="1" applyBorder="1" applyAlignment="1">
      <alignment horizontal="center" vertical="center" wrapText="1" readingOrder="1"/>
    </xf>
    <xf numFmtId="49" fontId="29" fillId="0" borderId="108" xfId="0" applyNumberFormat="1" applyFont="1" applyBorder="1" applyAlignment="1">
      <alignment horizontal="center" vertical="center" wrapText="1" readingOrder="1"/>
    </xf>
    <xf numFmtId="44" fontId="11" fillId="5" borderId="14" xfId="1" applyFont="1" applyFill="1" applyBorder="1" applyAlignment="1">
      <alignment horizontal="center" vertical="center"/>
    </xf>
    <xf numFmtId="44" fontId="28" fillId="5" borderId="16" xfId="1" applyFont="1" applyFill="1" applyBorder="1" applyAlignment="1">
      <alignment vertical="center" wrapText="1" readingOrder="1"/>
    </xf>
    <xf numFmtId="44" fontId="28" fillId="5" borderId="4" xfId="1" applyFont="1" applyFill="1" applyBorder="1" applyAlignment="1">
      <alignment vertical="center" wrapText="1" readingOrder="1"/>
    </xf>
    <xf numFmtId="44" fontId="28" fillId="5" borderId="12" xfId="1" applyFont="1" applyFill="1" applyBorder="1" applyAlignment="1">
      <alignment vertical="center" wrapText="1" readingOrder="1"/>
    </xf>
    <xf numFmtId="49" fontId="24" fillId="0" borderId="12" xfId="0" applyNumberFormat="1" applyFont="1" applyBorder="1" applyAlignment="1">
      <alignment horizontal="center" vertical="center"/>
    </xf>
    <xf numFmtId="0" fontId="24" fillId="0" borderId="1" xfId="0" applyFont="1" applyBorder="1" applyAlignment="1">
      <alignment horizontal="center" vertical="center" wrapText="1"/>
    </xf>
    <xf numFmtId="0" fontId="24" fillId="0" borderId="1" xfId="4" applyFont="1" applyFill="1" applyBorder="1" applyAlignment="1">
      <alignment horizontal="left" vertical="center" wrapText="1"/>
    </xf>
    <xf numFmtId="0" fontId="24" fillId="0" borderId="30" xfId="4" applyFont="1" applyFill="1" applyBorder="1" applyAlignment="1">
      <alignment horizontal="left" vertical="center" wrapText="1"/>
    </xf>
    <xf numFmtId="0" fontId="24" fillId="0" borderId="30" xfId="0" applyFont="1" applyBorder="1" applyAlignment="1">
      <alignment horizontal="left" vertical="center" wrapText="1"/>
    </xf>
    <xf numFmtId="0" fontId="24" fillId="0" borderId="4" xfId="0" applyFont="1" applyBorder="1" applyAlignment="1">
      <alignment horizontal="left" vertical="center" wrapText="1"/>
    </xf>
    <xf numFmtId="0" fontId="13" fillId="0" borderId="1" xfId="0" applyFont="1" applyBorder="1" applyAlignment="1">
      <alignment horizontal="center" vertical="center"/>
    </xf>
    <xf numFmtId="0" fontId="13" fillId="0" borderId="30" xfId="0" applyFont="1" applyBorder="1" applyAlignment="1">
      <alignment horizontal="center" vertical="center"/>
    </xf>
    <xf numFmtId="49" fontId="13" fillId="0" borderId="12" xfId="0" applyNumberFormat="1" applyFont="1" applyBorder="1" applyAlignment="1">
      <alignment horizontal="center" vertical="center"/>
    </xf>
    <xf numFmtId="49" fontId="13" fillId="0" borderId="1" xfId="0" applyNumberFormat="1" applyFont="1" applyBorder="1" applyAlignment="1">
      <alignment horizontal="center" vertical="center"/>
    </xf>
    <xf numFmtId="49" fontId="13" fillId="0" borderId="29" xfId="0" applyNumberFormat="1" applyFont="1" applyBorder="1" applyAlignment="1">
      <alignment horizontal="center" vertical="center"/>
    </xf>
    <xf numFmtId="49" fontId="13" fillId="0" borderId="30" xfId="0" applyNumberFormat="1" applyFont="1" applyBorder="1" applyAlignment="1">
      <alignment horizontal="center" vertical="center"/>
    </xf>
    <xf numFmtId="49" fontId="7" fillId="0" borderId="12" xfId="0" applyNumberFormat="1" applyFont="1" applyBorder="1" applyAlignment="1">
      <alignment horizontal="center" vertical="center"/>
    </xf>
    <xf numFmtId="49" fontId="7" fillId="0" borderId="1" xfId="0" applyNumberFormat="1" applyFont="1" applyBorder="1" applyAlignment="1">
      <alignment horizontal="center" vertical="center"/>
    </xf>
    <xf numFmtId="0" fontId="7" fillId="0" borderId="1" xfId="0" applyFont="1" applyBorder="1" applyAlignment="1">
      <alignment horizontal="center" vertical="center"/>
    </xf>
    <xf numFmtId="0" fontId="26" fillId="0" borderId="1" xfId="0" applyFont="1" applyBorder="1" applyAlignment="1">
      <alignment vertical="center" wrapText="1"/>
    </xf>
    <xf numFmtId="10" fontId="24" fillId="0" borderId="78" xfId="2" applyNumberFormat="1" applyFont="1" applyFill="1" applyBorder="1" applyAlignment="1">
      <alignment horizontal="center" vertical="center" wrapText="1"/>
    </xf>
    <xf numFmtId="49" fontId="24" fillId="0" borderId="30" xfId="0" applyNumberFormat="1" applyFont="1" applyBorder="1" applyAlignment="1">
      <alignment horizontal="center" vertical="center"/>
    </xf>
    <xf numFmtId="49" fontId="27" fillId="0" borderId="115" xfId="0" applyNumberFormat="1" applyFont="1" applyBorder="1" applyAlignment="1">
      <alignment horizontal="center" vertical="center" wrapText="1" readingOrder="1"/>
    </xf>
    <xf numFmtId="49" fontId="13" fillId="2" borderId="89" xfId="6" applyNumberFormat="1" applyFont="1" applyFill="1" applyBorder="1" applyAlignment="1">
      <alignment horizontal="center" vertical="center"/>
    </xf>
    <xf numFmtId="0" fontId="29" fillId="0" borderId="117" xfId="0" applyFont="1" applyBorder="1" applyAlignment="1">
      <alignment horizontal="left" vertical="center" wrapText="1" readingOrder="1"/>
    </xf>
    <xf numFmtId="49" fontId="29" fillId="0" borderId="89" xfId="5" applyNumberFormat="1" applyFont="1" applyBorder="1" applyAlignment="1">
      <alignment horizontal="center" vertical="center" wrapText="1"/>
    </xf>
    <xf numFmtId="49" fontId="27" fillId="0" borderId="116" xfId="0" applyNumberFormat="1" applyFont="1" applyBorder="1" applyAlignment="1">
      <alignment horizontal="center" vertical="center" wrapText="1" readingOrder="1"/>
    </xf>
    <xf numFmtId="49" fontId="28" fillId="5" borderId="29" xfId="5" applyNumberFormat="1" applyFont="1" applyFill="1" applyBorder="1" applyAlignment="1">
      <alignment horizontal="center" vertical="center" wrapText="1" readingOrder="1"/>
    </xf>
    <xf numFmtId="49" fontId="28" fillId="5" borderId="30" xfId="5" applyNumberFormat="1" applyFont="1" applyFill="1" applyBorder="1" applyAlignment="1">
      <alignment horizontal="center" vertical="center" wrapText="1" readingOrder="1"/>
    </xf>
    <xf numFmtId="44" fontId="28" fillId="5" borderId="31" xfId="1" applyFont="1" applyFill="1" applyBorder="1" applyAlignment="1">
      <alignment vertical="center" wrapText="1" readingOrder="1"/>
    </xf>
    <xf numFmtId="44" fontId="28" fillId="5" borderId="29" xfId="1" applyFont="1" applyFill="1" applyBorder="1" applyAlignment="1">
      <alignment vertical="center" wrapText="1" readingOrder="1"/>
    </xf>
    <xf numFmtId="44" fontId="28" fillId="5" borderId="30" xfId="1" applyFont="1" applyFill="1" applyBorder="1" applyAlignment="1">
      <alignment vertical="center" wrapText="1" readingOrder="1"/>
    </xf>
    <xf numFmtId="49" fontId="28" fillId="5" borderId="102" xfId="5" applyNumberFormat="1" applyFont="1" applyFill="1" applyBorder="1" applyAlignment="1">
      <alignment horizontal="center" vertical="center" wrapText="1" readingOrder="1"/>
    </xf>
    <xf numFmtId="49" fontId="28" fillId="5" borderId="103" xfId="5" applyNumberFormat="1" applyFont="1" applyFill="1" applyBorder="1" applyAlignment="1">
      <alignment horizontal="center" vertical="center" wrapText="1" readingOrder="1"/>
    </xf>
    <xf numFmtId="44" fontId="28" fillId="5" borderId="104" xfId="1" applyFont="1" applyFill="1" applyBorder="1" applyAlignment="1">
      <alignment vertical="center" wrapText="1" readingOrder="1"/>
    </xf>
    <xf numFmtId="44" fontId="28" fillId="5" borderId="102" xfId="1" applyFont="1" applyFill="1" applyBorder="1" applyAlignment="1">
      <alignment vertical="center" wrapText="1" readingOrder="1"/>
    </xf>
    <xf numFmtId="44" fontId="28" fillId="5" borderId="103" xfId="1" applyFont="1" applyFill="1" applyBorder="1" applyAlignment="1">
      <alignment vertical="center" wrapText="1" readingOrder="1"/>
    </xf>
    <xf numFmtId="44" fontId="20" fillId="0" borderId="23" xfId="1" applyFont="1" applyFill="1" applyBorder="1" applyAlignment="1">
      <alignment vertical="center" wrapText="1"/>
    </xf>
    <xf numFmtId="44" fontId="20" fillId="0" borderId="24" xfId="1" applyFont="1" applyFill="1" applyBorder="1" applyAlignment="1">
      <alignment vertical="center" wrapText="1"/>
    </xf>
    <xf numFmtId="44" fontId="20" fillId="0" borderId="21" xfId="1" applyFont="1" applyFill="1" applyBorder="1" applyAlignment="1">
      <alignment vertical="center" wrapText="1"/>
    </xf>
    <xf numFmtId="16" fontId="30" fillId="0" borderId="4" xfId="0" quotePrefix="1" applyNumberFormat="1" applyFont="1" applyBorder="1" applyAlignment="1">
      <alignment horizontal="center" vertical="center" wrapText="1"/>
    </xf>
    <xf numFmtId="0" fontId="24" fillId="0" borderId="4" xfId="0" applyFont="1" applyBorder="1" applyAlignment="1">
      <alignment vertical="center" wrapText="1"/>
    </xf>
    <xf numFmtId="0" fontId="24" fillId="0" borderId="24" xfId="0" applyFont="1" applyBorder="1" applyAlignment="1">
      <alignment horizontal="center" vertical="center" wrapText="1"/>
    </xf>
    <xf numFmtId="49" fontId="16" fillId="0" borderId="14" xfId="0" applyNumberFormat="1" applyFont="1" applyBorder="1" applyAlignment="1">
      <alignment horizontal="center" vertical="center" wrapText="1"/>
    </xf>
    <xf numFmtId="0" fontId="19" fillId="0" borderId="2" xfId="0" quotePrefix="1" applyFont="1" applyBorder="1" applyAlignment="1">
      <alignment horizontal="center" vertical="center" wrapText="1"/>
    </xf>
    <xf numFmtId="0" fontId="16" fillId="0" borderId="2" xfId="0" applyFont="1" applyBorder="1" applyAlignment="1">
      <alignment vertical="center" wrapText="1"/>
    </xf>
    <xf numFmtId="10" fontId="24" fillId="0" borderId="58" xfId="2" applyNumberFormat="1" applyFont="1" applyFill="1" applyBorder="1" applyAlignment="1">
      <alignment horizontal="center" vertical="center" wrapText="1"/>
    </xf>
    <xf numFmtId="10" fontId="24" fillId="7" borderId="56" xfId="2" applyNumberFormat="1" applyFont="1" applyFill="1" applyBorder="1" applyAlignment="1">
      <alignment horizontal="center" vertical="center" wrapText="1"/>
    </xf>
    <xf numFmtId="44" fontId="4" fillId="4" borderId="56" xfId="1" applyFont="1" applyFill="1" applyBorder="1" applyAlignment="1">
      <alignment horizontal="center" vertical="center" wrapText="1"/>
    </xf>
    <xf numFmtId="44" fontId="4" fillId="4" borderId="62" xfId="1" applyFont="1" applyFill="1" applyBorder="1" applyAlignment="1">
      <alignment horizontal="center" vertical="center" wrapText="1"/>
    </xf>
    <xf numFmtId="44" fontId="4" fillId="4" borderId="63" xfId="1" applyFont="1" applyFill="1" applyBorder="1" applyAlignment="1">
      <alignment horizontal="center" vertical="center" wrapText="1"/>
    </xf>
    <xf numFmtId="10" fontId="4" fillId="4" borderId="56" xfId="2" applyNumberFormat="1" applyFont="1" applyFill="1" applyBorder="1" applyAlignment="1">
      <alignment horizontal="center" vertical="center" wrapText="1"/>
    </xf>
    <xf numFmtId="0" fontId="9" fillId="0" borderId="62" xfId="0" applyFont="1" applyBorder="1" applyAlignment="1">
      <alignment horizontal="center" vertical="center" wrapText="1"/>
    </xf>
    <xf numFmtId="0" fontId="12" fillId="0" borderId="63" xfId="0" applyFont="1" applyBorder="1" applyAlignment="1">
      <alignment horizontal="left" vertical="center" wrapText="1"/>
    </xf>
    <xf numFmtId="0" fontId="5" fillId="0" borderId="63" xfId="0" applyFont="1" applyBorder="1" applyAlignment="1">
      <alignment horizontal="left" vertical="center" wrapText="1"/>
    </xf>
    <xf numFmtId="0" fontId="6" fillId="0" borderId="63" xfId="0" applyFont="1" applyBorder="1" applyAlignment="1">
      <alignment horizontal="left" vertical="center" wrapText="1"/>
    </xf>
    <xf numFmtId="44" fontId="6" fillId="0" borderId="56" xfId="1" applyFont="1" applyBorder="1" applyAlignment="1">
      <alignment horizontal="center" vertical="center" wrapText="1"/>
    </xf>
    <xf numFmtId="44" fontId="6" fillId="0" borderId="62" xfId="1" applyFont="1" applyBorder="1" applyAlignment="1">
      <alignment horizontal="center" vertical="center" wrapText="1"/>
    </xf>
    <xf numFmtId="44" fontId="6" fillId="0" borderId="63" xfId="1" applyFont="1" applyBorder="1" applyAlignment="1">
      <alignment horizontal="center" vertical="center" wrapText="1"/>
    </xf>
    <xf numFmtId="10" fontId="6" fillId="0" borderId="56" xfId="2" applyNumberFormat="1" applyFont="1" applyBorder="1" applyAlignment="1">
      <alignment horizontal="center" vertical="center" wrapText="1"/>
    </xf>
    <xf numFmtId="44" fontId="4" fillId="6" borderId="56" xfId="1" applyFont="1" applyFill="1" applyBorder="1" applyAlignment="1">
      <alignment horizontal="center" vertical="center" wrapText="1"/>
    </xf>
    <xf numFmtId="44" fontId="4" fillId="6" borderId="62" xfId="1" applyFont="1" applyFill="1" applyBorder="1" applyAlignment="1">
      <alignment horizontal="center" vertical="center" wrapText="1"/>
    </xf>
    <xf numFmtId="44" fontId="4" fillId="6" borderId="63" xfId="1" applyFont="1" applyFill="1" applyBorder="1" applyAlignment="1">
      <alignment horizontal="center" vertical="center" wrapText="1"/>
    </xf>
    <xf numFmtId="10" fontId="4" fillId="6" borderId="56" xfId="2" applyNumberFormat="1" applyFont="1" applyFill="1" applyBorder="1" applyAlignment="1">
      <alignment horizontal="center" vertical="center" wrapText="1"/>
    </xf>
    <xf numFmtId="0" fontId="34" fillId="0" borderId="0" xfId="0" applyFont="1"/>
    <xf numFmtId="0" fontId="36" fillId="0" borderId="0" xfId="0" applyFont="1" applyAlignment="1">
      <alignment horizontal="left" vertical="center" wrapText="1"/>
    </xf>
    <xf numFmtId="0" fontId="34" fillId="0" borderId="0" xfId="0" applyFont="1" applyAlignment="1">
      <alignment vertical="center" wrapText="1"/>
    </xf>
    <xf numFmtId="0" fontId="35" fillId="0" borderId="0" xfId="0" applyFont="1" applyAlignment="1">
      <alignment horizontal="left" vertical="center"/>
    </xf>
    <xf numFmtId="0" fontId="37" fillId="0" borderId="0" xfId="0" applyFont="1" applyAlignment="1">
      <alignment horizontal="center" vertical="top"/>
    </xf>
    <xf numFmtId="0" fontId="34" fillId="0" borderId="0" xfId="0" applyFont="1" applyAlignment="1">
      <alignment horizontal="center" vertical="center"/>
    </xf>
    <xf numFmtId="168" fontId="34" fillId="0" borderId="0" xfId="0" applyNumberFormat="1" applyFont="1" applyAlignment="1">
      <alignment horizontal="left" vertical="center"/>
    </xf>
    <xf numFmtId="0" fontId="34" fillId="0" borderId="0" xfId="0" applyFont="1" applyAlignment="1">
      <alignment horizontal="left"/>
    </xf>
    <xf numFmtId="0" fontId="34" fillId="0" borderId="0" xfId="0" applyFont="1" applyAlignment="1">
      <alignment horizontal="left" vertical="center"/>
    </xf>
    <xf numFmtId="0" fontId="34" fillId="0" borderId="0" xfId="0" applyFont="1" applyAlignment="1">
      <alignment horizontal="left" wrapText="1"/>
    </xf>
    <xf numFmtId="49" fontId="34" fillId="0" borderId="0" xfId="0" applyNumberFormat="1" applyFont="1" applyAlignment="1">
      <alignment vertical="center" wrapText="1"/>
    </xf>
    <xf numFmtId="0" fontId="32" fillId="0" borderId="0" xfId="0" applyFont="1"/>
    <xf numFmtId="0" fontId="41" fillId="0" borderId="55" xfId="0" applyFont="1" applyBorder="1" applyAlignment="1">
      <alignment horizontal="center" wrapText="1"/>
    </xf>
    <xf numFmtId="0" fontId="41" fillId="0" borderId="1" xfId="0" applyFont="1" applyBorder="1" applyAlignment="1">
      <alignment horizontal="center" wrapText="1"/>
    </xf>
    <xf numFmtId="0" fontId="41" fillId="0" borderId="1" xfId="0" applyFont="1" applyBorder="1" applyAlignment="1">
      <alignment horizontal="center" vertical="center" wrapText="1"/>
    </xf>
    <xf numFmtId="4" fontId="41" fillId="0" borderId="2" xfId="0" applyNumberFormat="1" applyFont="1" applyBorder="1" applyAlignment="1">
      <alignment horizontal="center" vertical="center"/>
    </xf>
    <xf numFmtId="0" fontId="41" fillId="8" borderId="62" xfId="0" applyFont="1" applyFill="1" applyBorder="1" applyAlignment="1">
      <alignment horizontal="center" vertical="center"/>
    </xf>
    <xf numFmtId="0" fontId="41" fillId="8" borderId="63" xfId="0" applyFont="1" applyFill="1" applyBorder="1" applyAlignment="1">
      <alignment horizontal="center" vertical="center"/>
    </xf>
    <xf numFmtId="4" fontId="41" fillId="8" borderId="63" xfId="0" applyNumberFormat="1" applyFont="1" applyFill="1" applyBorder="1" applyAlignment="1">
      <alignment horizontal="center" vertical="center"/>
    </xf>
    <xf numFmtId="4" fontId="44" fillId="8" borderId="67" xfId="0" applyNumberFormat="1" applyFont="1" applyFill="1" applyBorder="1" applyAlignment="1">
      <alignment horizontal="center" vertical="center" wrapText="1"/>
    </xf>
    <xf numFmtId="4" fontId="45" fillId="8" borderId="67" xfId="0" quotePrefix="1" applyNumberFormat="1" applyFont="1" applyFill="1" applyBorder="1" applyAlignment="1">
      <alignment horizontal="center" vertical="center" wrapText="1"/>
    </xf>
    <xf numFmtId="0" fontId="46" fillId="8" borderId="56" xfId="0" quotePrefix="1" applyFont="1" applyFill="1" applyBorder="1" applyAlignment="1">
      <alignment horizontal="center" vertical="center"/>
    </xf>
    <xf numFmtId="0" fontId="46" fillId="0" borderId="0" xfId="0" applyFont="1"/>
    <xf numFmtId="4" fontId="45" fillId="0" borderId="118" xfId="0" applyNumberFormat="1" applyFont="1" applyBorder="1" applyAlignment="1">
      <alignment horizontal="center" vertical="center"/>
    </xf>
    <xf numFmtId="4" fontId="45" fillId="0" borderId="119" xfId="0" applyNumberFormat="1" applyFont="1" applyBorder="1" applyAlignment="1">
      <alignment horizontal="center" vertical="center"/>
    </xf>
    <xf numFmtId="0" fontId="32" fillId="0" borderId="0" xfId="0" applyFont="1" applyAlignment="1">
      <alignment vertical="center"/>
    </xf>
    <xf numFmtId="0" fontId="0" fillId="0" borderId="0" xfId="0" applyAlignment="1">
      <alignment horizontal="right" vertical="center"/>
    </xf>
    <xf numFmtId="0" fontId="32" fillId="0" borderId="0" xfId="0" applyFont="1" applyAlignment="1">
      <alignment horizontal="right" vertical="center"/>
    </xf>
    <xf numFmtId="0" fontId="6" fillId="0" borderId="63" xfId="0" quotePrefix="1" applyFont="1" applyBorder="1" applyAlignment="1">
      <alignment horizontal="center" vertical="center" wrapText="1"/>
    </xf>
    <xf numFmtId="0" fontId="6" fillId="0" borderId="4" xfId="0" applyFont="1" applyBorder="1" applyAlignment="1">
      <alignment horizontal="center" vertical="center" wrapText="1"/>
    </xf>
    <xf numFmtId="44" fontId="18" fillId="7" borderId="38" xfId="1" applyFont="1" applyFill="1" applyBorder="1" applyAlignment="1">
      <alignment horizontal="right" vertical="center" wrapText="1"/>
    </xf>
    <xf numFmtId="1" fontId="14" fillId="0" borderId="26" xfId="0" applyNumberFormat="1" applyFont="1" applyBorder="1" applyAlignment="1">
      <alignment horizontal="center" vertical="center" wrapText="1"/>
    </xf>
    <xf numFmtId="1" fontId="14" fillId="0" borderId="27" xfId="0" applyNumberFormat="1" applyFont="1" applyBorder="1" applyAlignment="1">
      <alignment horizontal="center" vertical="center" wrapText="1"/>
    </xf>
    <xf numFmtId="1" fontId="14" fillId="0" borderId="28" xfId="0" applyNumberFormat="1" applyFont="1" applyBorder="1" applyAlignment="1">
      <alignment horizontal="center" vertical="center" wrapText="1"/>
    </xf>
    <xf numFmtId="171" fontId="0" fillId="0" borderId="0" xfId="0" applyNumberFormat="1" applyAlignment="1">
      <alignment horizontal="right" vertical="center"/>
    </xf>
    <xf numFmtId="171" fontId="10" fillId="6" borderId="57" xfId="0" applyNumberFormat="1" applyFont="1" applyFill="1" applyBorder="1" applyAlignment="1">
      <alignment horizontal="right" vertical="center" wrapText="1"/>
    </xf>
    <xf numFmtId="171" fontId="10" fillId="6" borderId="52" xfId="0" applyNumberFormat="1" applyFont="1" applyFill="1" applyBorder="1" applyAlignment="1">
      <alignment horizontal="right" vertical="center" wrapText="1"/>
    </xf>
    <xf numFmtId="171" fontId="10" fillId="6" borderId="61" xfId="0" applyNumberFormat="1" applyFont="1" applyFill="1" applyBorder="1" applyAlignment="1">
      <alignment horizontal="right" vertical="center" wrapText="1"/>
    </xf>
    <xf numFmtId="171" fontId="11" fillId="5" borderId="14" xfId="1" applyNumberFormat="1" applyFont="1" applyFill="1" applyBorder="1" applyAlignment="1">
      <alignment horizontal="right" vertical="center"/>
    </xf>
    <xf numFmtId="171" fontId="11" fillId="5" borderId="2" xfId="1" applyNumberFormat="1" applyFont="1" applyFill="1" applyBorder="1" applyAlignment="1">
      <alignment horizontal="right" vertical="center"/>
    </xf>
    <xf numFmtId="171" fontId="11" fillId="5" borderId="65" xfId="1" applyNumberFormat="1" applyFont="1" applyFill="1" applyBorder="1" applyAlignment="1">
      <alignment horizontal="right" vertical="center"/>
    </xf>
    <xf numFmtId="171" fontId="28" fillId="5" borderId="16" xfId="1" applyNumberFormat="1" applyFont="1" applyFill="1" applyBorder="1" applyAlignment="1">
      <alignment horizontal="right" vertical="center" wrapText="1" readingOrder="1"/>
    </xf>
    <xf numFmtId="171" fontId="28" fillId="5" borderId="4" xfId="1" applyNumberFormat="1" applyFont="1" applyFill="1" applyBorder="1" applyAlignment="1">
      <alignment horizontal="right" vertical="center" wrapText="1" readingOrder="1"/>
    </xf>
    <xf numFmtId="171" fontId="28" fillId="5" borderId="22" xfId="1" applyNumberFormat="1" applyFont="1" applyFill="1" applyBorder="1" applyAlignment="1">
      <alignment horizontal="right" vertical="center" wrapText="1" readingOrder="1"/>
    </xf>
    <xf numFmtId="171" fontId="28" fillId="5" borderId="12" xfId="1" applyNumberFormat="1" applyFont="1" applyFill="1" applyBorder="1" applyAlignment="1">
      <alignment horizontal="right" vertical="center" wrapText="1" readingOrder="1"/>
    </xf>
    <xf numFmtId="171" fontId="28" fillId="5" borderId="1" xfId="1" applyNumberFormat="1" applyFont="1" applyFill="1" applyBorder="1" applyAlignment="1">
      <alignment horizontal="right" vertical="center" wrapText="1" readingOrder="1"/>
    </xf>
    <xf numFmtId="171" fontId="28" fillId="5" borderId="13" xfId="1" applyNumberFormat="1" applyFont="1" applyFill="1" applyBorder="1" applyAlignment="1">
      <alignment horizontal="right" vertical="center" wrapText="1" readingOrder="1"/>
    </xf>
    <xf numFmtId="171" fontId="28" fillId="5" borderId="29" xfId="1" applyNumberFormat="1" applyFont="1" applyFill="1" applyBorder="1" applyAlignment="1">
      <alignment horizontal="right" vertical="center" wrapText="1" readingOrder="1"/>
    </xf>
    <xf numFmtId="171" fontId="28" fillId="5" borderId="30" xfId="1" applyNumberFormat="1" applyFont="1" applyFill="1" applyBorder="1" applyAlignment="1">
      <alignment horizontal="right" vertical="center" wrapText="1" readingOrder="1"/>
    </xf>
    <xf numFmtId="171" fontId="28" fillId="5" borderId="31" xfId="1" applyNumberFormat="1" applyFont="1" applyFill="1" applyBorder="1" applyAlignment="1">
      <alignment horizontal="right" vertical="center" wrapText="1" readingOrder="1"/>
    </xf>
    <xf numFmtId="171" fontId="28" fillId="5" borderId="102" xfId="1" applyNumberFormat="1" applyFont="1" applyFill="1" applyBorder="1" applyAlignment="1">
      <alignment horizontal="right" vertical="center" wrapText="1" readingOrder="1"/>
    </xf>
    <xf numFmtId="171" fontId="28" fillId="5" borderId="103" xfId="1" applyNumberFormat="1" applyFont="1" applyFill="1" applyBorder="1" applyAlignment="1">
      <alignment horizontal="right" vertical="center" wrapText="1" readingOrder="1"/>
    </xf>
    <xf numFmtId="171" fontId="28" fillId="5" borderId="104" xfId="1" applyNumberFormat="1" applyFont="1" applyFill="1" applyBorder="1" applyAlignment="1">
      <alignment horizontal="right" vertical="center" wrapText="1" readingOrder="1"/>
    </xf>
    <xf numFmtId="10" fontId="24" fillId="5" borderId="68" xfId="2" applyNumberFormat="1" applyFont="1" applyFill="1" applyBorder="1" applyAlignment="1">
      <alignment horizontal="center" vertical="center" wrapText="1"/>
    </xf>
    <xf numFmtId="0" fontId="14" fillId="0" borderId="121" xfId="0" applyFont="1" applyBorder="1" applyAlignment="1">
      <alignment horizontal="center" vertical="center" wrapText="1"/>
    </xf>
    <xf numFmtId="49" fontId="10" fillId="6" borderId="49" xfId="0" applyNumberFormat="1" applyFont="1" applyFill="1" applyBorder="1" applyAlignment="1">
      <alignment horizontal="center" vertical="center" wrapText="1"/>
    </xf>
    <xf numFmtId="44" fontId="28" fillId="5" borderId="53" xfId="1" applyFont="1" applyFill="1" applyBorder="1" applyAlignment="1">
      <alignment vertical="center" wrapText="1" readingOrder="1"/>
    </xf>
    <xf numFmtId="44" fontId="28" fillId="5" borderId="5" xfId="1" applyFont="1" applyFill="1" applyBorder="1" applyAlignment="1">
      <alignment vertical="center" wrapText="1" readingOrder="1"/>
    </xf>
    <xf numFmtId="44" fontId="28" fillId="5" borderId="79" xfId="1" applyFont="1" applyFill="1" applyBorder="1" applyAlignment="1">
      <alignment vertical="center" wrapText="1" readingOrder="1"/>
    </xf>
    <xf numFmtId="44" fontId="28" fillId="5" borderId="122" xfId="1" applyFont="1" applyFill="1" applyBorder="1" applyAlignment="1">
      <alignment vertical="center" wrapText="1" readingOrder="1"/>
    </xf>
    <xf numFmtId="0" fontId="14" fillId="0" borderId="124" xfId="0" applyFont="1" applyBorder="1" applyAlignment="1">
      <alignment horizontal="center" vertical="center" wrapText="1"/>
    </xf>
    <xf numFmtId="10" fontId="24" fillId="6" borderId="69" xfId="2" applyNumberFormat="1" applyFont="1" applyFill="1" applyBorder="1" applyAlignment="1">
      <alignment horizontal="center" vertical="center" wrapText="1"/>
    </xf>
    <xf numFmtId="10" fontId="24" fillId="5" borderId="69" xfId="2" applyNumberFormat="1" applyFont="1" applyFill="1" applyBorder="1" applyAlignment="1">
      <alignment horizontal="center" vertical="center" wrapText="1"/>
    </xf>
    <xf numFmtId="10" fontId="24" fillId="6" borderId="78" xfId="2" applyNumberFormat="1" applyFont="1" applyFill="1" applyBorder="1" applyAlignment="1">
      <alignment horizontal="center" vertical="center" wrapText="1"/>
    </xf>
    <xf numFmtId="10" fontId="24" fillId="5" borderId="78" xfId="2" applyNumberFormat="1" applyFont="1" applyFill="1" applyBorder="1" applyAlignment="1">
      <alignment horizontal="center" vertical="center" wrapText="1"/>
    </xf>
    <xf numFmtId="10" fontId="11" fillId="4" borderId="8" xfId="2" applyNumberFormat="1" applyFont="1" applyFill="1" applyBorder="1" applyAlignment="1">
      <alignment horizontal="center" vertical="center" wrapText="1"/>
    </xf>
    <xf numFmtId="0" fontId="9" fillId="0" borderId="57" xfId="0" applyFont="1" applyBorder="1" applyAlignment="1">
      <alignment horizontal="center" vertical="center" wrapText="1"/>
    </xf>
    <xf numFmtId="0" fontId="12" fillId="0" borderId="52" xfId="0" applyFont="1" applyBorder="1" applyAlignment="1">
      <alignment horizontal="left" vertical="center" wrapText="1"/>
    </xf>
    <xf numFmtId="0" fontId="5" fillId="0" borderId="52" xfId="0" applyFont="1" applyBorder="1" applyAlignment="1">
      <alignment horizontal="left" vertical="center" wrapText="1"/>
    </xf>
    <xf numFmtId="0" fontId="6" fillId="0" borderId="52" xfId="0" applyFont="1" applyBorder="1" applyAlignment="1">
      <alignment horizontal="center" vertical="center" wrapText="1"/>
    </xf>
    <xf numFmtId="44" fontId="6" fillId="0" borderId="61" xfId="1" applyFont="1" applyBorder="1" applyAlignment="1">
      <alignment horizontal="center" vertical="center" wrapText="1"/>
    </xf>
    <xf numFmtId="44" fontId="6" fillId="0" borderId="57" xfId="1" applyFont="1" applyBorder="1" applyAlignment="1">
      <alignment horizontal="center" vertical="center" wrapText="1"/>
    </xf>
    <xf numFmtId="44" fontId="6" fillId="0" borderId="52" xfId="1" applyFont="1" applyBorder="1" applyAlignment="1">
      <alignment horizontal="center" vertical="center" wrapText="1"/>
    </xf>
    <xf numFmtId="10" fontId="6" fillId="0" borderId="11" xfId="2" applyNumberFormat="1" applyFont="1" applyBorder="1" applyAlignment="1">
      <alignment horizontal="center" vertical="center" wrapText="1"/>
    </xf>
    <xf numFmtId="168" fontId="51" fillId="0" borderId="0" xfId="0" applyNumberFormat="1" applyFont="1" applyAlignment="1">
      <alignment vertical="center"/>
    </xf>
    <xf numFmtId="167" fontId="34" fillId="0" borderId="0" xfId="0" applyNumberFormat="1" applyFont="1" applyAlignment="1">
      <alignment vertical="center"/>
    </xf>
    <xf numFmtId="169" fontId="52" fillId="0" borderId="0" xfId="0" applyNumberFormat="1" applyFont="1" applyAlignment="1">
      <alignment vertical="center"/>
    </xf>
    <xf numFmtId="172" fontId="38" fillId="0" borderId="0" xfId="0" applyNumberFormat="1" applyFont="1" applyAlignment="1">
      <alignment vertical="center"/>
    </xf>
    <xf numFmtId="0" fontId="54" fillId="0" borderId="0" xfId="0" applyFont="1" applyAlignment="1">
      <alignment vertical="center" wrapText="1"/>
    </xf>
    <xf numFmtId="0" fontId="55" fillId="0" borderId="0" xfId="0" applyFont="1"/>
    <xf numFmtId="0" fontId="55" fillId="0" borderId="0" xfId="0" applyFont="1" applyAlignment="1">
      <alignment vertical="center"/>
    </xf>
    <xf numFmtId="0" fontId="57" fillId="0" borderId="0" xfId="0" applyFont="1" applyAlignment="1">
      <alignment vertical="center" wrapText="1"/>
    </xf>
    <xf numFmtId="0" fontId="6" fillId="0" borderId="0" xfId="0" applyFont="1"/>
    <xf numFmtId="0" fontId="6" fillId="0" borderId="0" xfId="0" applyFont="1" applyAlignment="1">
      <alignment vertical="center" wrapText="1"/>
    </xf>
    <xf numFmtId="0" fontId="10" fillId="0" borderId="0" xfId="0" applyFont="1" applyAlignment="1">
      <alignment horizontal="left" vertical="center"/>
    </xf>
    <xf numFmtId="0" fontId="60" fillId="0" borderId="0" xfId="0" applyFont="1" applyAlignment="1">
      <alignment horizontal="left" vertical="center" wrapText="1"/>
    </xf>
    <xf numFmtId="0" fontId="6" fillId="0" borderId="0" xfId="0" applyFont="1" applyAlignment="1">
      <alignment horizontal="left" vertical="center" wrapText="1"/>
    </xf>
    <xf numFmtId="0" fontId="61" fillId="0" borderId="0" xfId="0" applyFont="1" applyAlignment="1">
      <alignment horizontal="center" vertical="center"/>
    </xf>
    <xf numFmtId="0" fontId="6" fillId="0" borderId="0" xfId="0" applyFont="1" applyAlignment="1">
      <alignment horizontal="center" vertical="center" wrapText="1"/>
    </xf>
    <xf numFmtId="0" fontId="6" fillId="0" borderId="0" xfId="0" applyFont="1" applyAlignment="1">
      <alignment horizontal="center" vertical="center"/>
    </xf>
    <xf numFmtId="0" fontId="62" fillId="0" borderId="0" xfId="0" applyFont="1"/>
    <xf numFmtId="173" fontId="63" fillId="0" borderId="0" xfId="0" applyNumberFormat="1" applyFont="1" applyAlignment="1">
      <alignment vertical="center"/>
    </xf>
    <xf numFmtId="167" fontId="6" fillId="0" borderId="0" xfId="0" applyNumberFormat="1" applyFont="1" applyAlignment="1">
      <alignment vertical="center"/>
    </xf>
    <xf numFmtId="168" fontId="64" fillId="0" borderId="0" xfId="0" applyNumberFormat="1" applyFont="1" applyAlignment="1">
      <alignment vertical="center"/>
    </xf>
    <xf numFmtId="0" fontId="6" fillId="0" borderId="0" xfId="0" applyFont="1" applyAlignment="1">
      <alignment vertical="center"/>
    </xf>
    <xf numFmtId="4" fontId="6" fillId="0" borderId="0" xfId="0" applyNumberFormat="1" applyFont="1" applyAlignment="1">
      <alignment horizontal="center" vertical="center"/>
    </xf>
    <xf numFmtId="168" fontId="6" fillId="0" borderId="0" xfId="0" applyNumberFormat="1" applyFont="1" applyAlignment="1">
      <alignment horizontal="left" vertical="center"/>
    </xf>
    <xf numFmtId="0" fontId="6" fillId="0" borderId="0" xfId="0" applyFont="1" applyAlignment="1">
      <alignment horizontal="left"/>
    </xf>
    <xf numFmtId="174" fontId="65" fillId="0" borderId="0" xfId="0" applyNumberFormat="1" applyFont="1" applyAlignment="1">
      <alignment vertical="center"/>
    </xf>
    <xf numFmtId="0" fontId="6" fillId="0" borderId="0" xfId="0" applyFont="1" applyAlignment="1">
      <alignment horizontal="left" vertical="center"/>
    </xf>
    <xf numFmtId="49" fontId="6" fillId="0" borderId="0" xfId="0" applyNumberFormat="1" applyFont="1" applyAlignment="1">
      <alignment vertical="center" wrapText="1"/>
    </xf>
    <xf numFmtId="14" fontId="66" fillId="0" borderId="36" xfId="0" applyNumberFormat="1" applyFont="1" applyBorder="1" applyAlignment="1">
      <alignment horizontal="center" vertical="center"/>
    </xf>
    <xf numFmtId="0" fontId="66" fillId="0" borderId="0" xfId="0" applyFont="1" applyAlignment="1">
      <alignment horizontal="center" vertical="center"/>
    </xf>
    <xf numFmtId="0" fontId="55" fillId="0" borderId="0" xfId="0" applyFont="1" applyAlignment="1">
      <alignment horizontal="center" vertical="center"/>
    </xf>
    <xf numFmtId="49" fontId="11" fillId="5" borderId="14" xfId="0" applyNumberFormat="1" applyFont="1" applyFill="1" applyBorder="1" applyAlignment="1">
      <alignment horizontal="center" vertical="center" wrapText="1"/>
    </xf>
    <xf numFmtId="49" fontId="30" fillId="0" borderId="128" xfId="0" applyNumberFormat="1" applyFont="1" applyBorder="1" applyAlignment="1">
      <alignment horizontal="center" vertical="center" wrapText="1"/>
    </xf>
    <xf numFmtId="0" fontId="60" fillId="0" borderId="0" xfId="0" applyFont="1" applyAlignment="1">
      <alignment horizontal="center" vertical="center" wrapText="1"/>
    </xf>
    <xf numFmtId="172" fontId="70" fillId="0" borderId="0" xfId="0" applyNumberFormat="1" applyFont="1" applyAlignment="1">
      <alignment vertical="center"/>
    </xf>
    <xf numFmtId="172" fontId="70" fillId="0" borderId="0" xfId="0" applyNumberFormat="1" applyFont="1" applyAlignment="1">
      <alignment horizontal="center" vertical="center"/>
    </xf>
    <xf numFmtId="167" fontId="6" fillId="0" borderId="0" xfId="0" applyNumberFormat="1" applyFont="1" applyAlignment="1">
      <alignment horizontal="center" vertical="center"/>
    </xf>
    <xf numFmtId="168" fontId="64" fillId="0" borderId="0" xfId="0" applyNumberFormat="1" applyFont="1" applyAlignment="1">
      <alignment horizontal="center" vertical="center"/>
    </xf>
    <xf numFmtId="168" fontId="6" fillId="0" borderId="0" xfId="0" applyNumberFormat="1" applyFont="1" applyAlignment="1">
      <alignment horizontal="center" vertical="center"/>
    </xf>
    <xf numFmtId="169" fontId="65" fillId="0" borderId="0" xfId="0" applyNumberFormat="1" applyFont="1" applyAlignment="1">
      <alignment vertical="center"/>
    </xf>
    <xf numFmtId="169" fontId="65" fillId="0" borderId="0" xfId="0" applyNumberFormat="1" applyFont="1" applyAlignment="1">
      <alignment horizontal="center" vertical="center"/>
    </xf>
    <xf numFmtId="171" fontId="55" fillId="0" borderId="0" xfId="0" applyNumberFormat="1" applyFont="1" applyAlignment="1">
      <alignment horizontal="right" vertical="center"/>
    </xf>
    <xf numFmtId="0" fontId="27" fillId="6" borderId="46" xfId="0" applyFont="1" applyFill="1" applyBorder="1" applyAlignment="1">
      <alignment vertical="center" wrapText="1"/>
    </xf>
    <xf numFmtId="171" fontId="11" fillId="6" borderId="9" xfId="0" applyNumberFormat="1" applyFont="1" applyFill="1" applyBorder="1" applyAlignment="1">
      <alignment horizontal="right" vertical="center" wrapText="1"/>
    </xf>
    <xf numFmtId="171" fontId="11" fillId="6" borderId="10" xfId="0" applyNumberFormat="1" applyFont="1" applyFill="1" applyBorder="1" applyAlignment="1">
      <alignment horizontal="right" vertical="center" wrapText="1"/>
    </xf>
    <xf numFmtId="171" fontId="11" fillId="6" borderId="45" xfId="0" applyNumberFormat="1" applyFont="1" applyFill="1" applyBorder="1" applyAlignment="1">
      <alignment horizontal="right" vertical="center" wrapText="1"/>
    </xf>
    <xf numFmtId="49" fontId="11" fillId="6" borderId="45" xfId="0" applyNumberFormat="1" applyFont="1" applyFill="1" applyBorder="1" applyAlignment="1">
      <alignment horizontal="center" vertical="center" wrapText="1"/>
    </xf>
    <xf numFmtId="49" fontId="11" fillId="6" borderId="64" xfId="0" applyNumberFormat="1" applyFont="1" applyFill="1" applyBorder="1" applyAlignment="1">
      <alignment horizontal="center" vertical="center" wrapText="1"/>
    </xf>
    <xf numFmtId="44" fontId="27" fillId="6" borderId="13" xfId="1" applyFont="1" applyFill="1" applyBorder="1" applyAlignment="1">
      <alignment horizontal="right" vertical="center" wrapText="1"/>
    </xf>
    <xf numFmtId="171" fontId="27" fillId="6" borderId="12" xfId="1" applyNumberFormat="1" applyFont="1" applyFill="1" applyBorder="1" applyAlignment="1">
      <alignment horizontal="right" vertical="center" wrapText="1"/>
    </xf>
    <xf numFmtId="171" fontId="27" fillId="6" borderId="1" xfId="1" applyNumberFormat="1" applyFont="1" applyFill="1" applyBorder="1" applyAlignment="1">
      <alignment horizontal="right" vertical="center" wrapText="1"/>
    </xf>
    <xf numFmtId="171" fontId="27" fillId="6" borderId="13" xfId="1" applyNumberFormat="1" applyFont="1" applyFill="1" applyBorder="1" applyAlignment="1">
      <alignment horizontal="right" vertical="center" wrapText="1"/>
    </xf>
    <xf numFmtId="44" fontId="27" fillId="6" borderId="12" xfId="1" applyFont="1" applyFill="1" applyBorder="1" applyAlignment="1">
      <alignment vertical="center" wrapText="1"/>
    </xf>
    <xf numFmtId="44" fontId="27" fillId="6" borderId="1" xfId="1" applyFont="1" applyFill="1" applyBorder="1" applyAlignment="1">
      <alignment vertical="center" wrapText="1"/>
    </xf>
    <xf numFmtId="44" fontId="27" fillId="6" borderId="5" xfId="1" applyFont="1" applyFill="1" applyBorder="1" applyAlignment="1">
      <alignment vertical="center" wrapText="1"/>
    </xf>
    <xf numFmtId="44" fontId="27" fillId="6" borderId="13" xfId="1" applyFont="1" applyFill="1" applyBorder="1" applyAlignment="1">
      <alignment vertical="center" wrapText="1"/>
    </xf>
    <xf numFmtId="0" fontId="13" fillId="0" borderId="1" xfId="0" applyFont="1" applyBorder="1" applyAlignment="1">
      <alignment horizontal="center" vertical="center" wrapText="1"/>
    </xf>
    <xf numFmtId="44" fontId="29" fillId="0" borderId="13" xfId="1" applyFont="1" applyFill="1" applyBorder="1" applyAlignment="1">
      <alignment vertical="center" wrapText="1"/>
    </xf>
    <xf numFmtId="171" fontId="29" fillId="0" borderId="12" xfId="1" applyNumberFormat="1" applyFont="1" applyFill="1" applyBorder="1" applyAlignment="1">
      <alignment horizontal="right" vertical="center" wrapText="1"/>
    </xf>
    <xf numFmtId="171" fontId="29" fillId="0" borderId="1" xfId="1" applyNumberFormat="1" applyFont="1" applyFill="1" applyBorder="1" applyAlignment="1">
      <alignment horizontal="right" vertical="center" wrapText="1"/>
    </xf>
    <xf numFmtId="171" fontId="29" fillId="0" borderId="13" xfId="1" applyNumberFormat="1" applyFont="1" applyFill="1" applyBorder="1" applyAlignment="1">
      <alignment horizontal="right" vertical="center" wrapText="1"/>
    </xf>
    <xf numFmtId="44" fontId="29" fillId="0" borderId="12" xfId="1" applyFont="1" applyFill="1" applyBorder="1" applyAlignment="1">
      <alignment vertical="center" wrapText="1"/>
    </xf>
    <xf numFmtId="44" fontId="29" fillId="0" borderId="1" xfId="1" applyFont="1" applyFill="1" applyBorder="1" applyAlignment="1">
      <alignment vertical="center" wrapText="1"/>
    </xf>
    <xf numFmtId="44" fontId="29" fillId="0" borderId="5" xfId="1" applyFont="1" applyFill="1" applyBorder="1" applyAlignment="1">
      <alignment vertical="center" wrapText="1"/>
    </xf>
    <xf numFmtId="49" fontId="24" fillId="0" borderId="1" xfId="0" applyNumberFormat="1" applyFont="1" applyBorder="1" applyAlignment="1">
      <alignment vertical="center" wrapText="1"/>
    </xf>
    <xf numFmtId="0" fontId="13" fillId="0" borderId="0" xfId="0" applyFont="1" applyAlignment="1">
      <alignment vertical="center" wrapText="1"/>
    </xf>
    <xf numFmtId="0" fontId="13" fillId="0" borderId="1" xfId="0" applyFont="1" applyBorder="1" applyAlignment="1">
      <alignment vertical="center" wrapText="1"/>
    </xf>
    <xf numFmtId="0" fontId="13" fillId="0" borderId="2" xfId="0" applyFont="1" applyBorder="1" applyAlignment="1">
      <alignment vertical="center" wrapText="1"/>
    </xf>
    <xf numFmtId="0" fontId="24" fillId="0" borderId="2" xfId="0" applyFont="1" applyBorder="1" applyAlignment="1">
      <alignment horizontal="center" vertical="center"/>
    </xf>
    <xf numFmtId="49" fontId="24" fillId="0" borderId="4" xfId="0" applyNumberFormat="1" applyFont="1" applyBorder="1" applyAlignment="1">
      <alignment horizontal="center" vertical="center" wrapText="1"/>
    </xf>
    <xf numFmtId="44" fontId="29" fillId="0" borderId="32" xfId="1" applyFont="1" applyFill="1" applyBorder="1" applyAlignment="1">
      <alignment vertical="center" wrapText="1"/>
    </xf>
    <xf numFmtId="171" fontId="29" fillId="0" borderId="14" xfId="1" applyNumberFormat="1" applyFont="1" applyFill="1" applyBorder="1" applyAlignment="1">
      <alignment horizontal="right" vertical="center" wrapText="1"/>
    </xf>
    <xf numFmtId="171" fontId="29" fillId="0" borderId="2" xfId="1" applyNumberFormat="1" applyFont="1" applyFill="1" applyBorder="1" applyAlignment="1">
      <alignment horizontal="right" vertical="center" wrapText="1"/>
    </xf>
    <xf numFmtId="171" fontId="29" fillId="0" borderId="32" xfId="1" applyNumberFormat="1" applyFont="1" applyFill="1" applyBorder="1" applyAlignment="1">
      <alignment horizontal="right" vertical="center" wrapText="1"/>
    </xf>
    <xf numFmtId="44" fontId="29" fillId="0" borderId="14" xfId="1" applyFont="1" applyFill="1" applyBorder="1" applyAlignment="1">
      <alignment vertical="center" wrapText="1"/>
    </xf>
    <xf numFmtId="44" fontId="29" fillId="0" borderId="65" xfId="1" applyFont="1" applyFill="1" applyBorder="1" applyAlignment="1">
      <alignment vertical="center" wrapText="1"/>
    </xf>
    <xf numFmtId="49" fontId="24" fillId="2" borderId="12" xfId="0" applyNumberFormat="1" applyFont="1" applyFill="1" applyBorder="1" applyAlignment="1">
      <alignment horizontal="center" vertical="center" wrapText="1"/>
    </xf>
    <xf numFmtId="0" fontId="13" fillId="2" borderId="1" xfId="0" applyFont="1" applyFill="1" applyBorder="1" applyAlignment="1">
      <alignment horizontal="center" vertical="center" wrapText="1"/>
    </xf>
    <xf numFmtId="44" fontId="24" fillId="0" borderId="13" xfId="1" applyFont="1" applyBorder="1" applyAlignment="1">
      <alignment horizontal="center" vertical="center"/>
    </xf>
    <xf numFmtId="171" fontId="24" fillId="0" borderId="12" xfId="1" applyNumberFormat="1" applyFont="1" applyBorder="1" applyAlignment="1">
      <alignment horizontal="right" vertical="center"/>
    </xf>
    <xf numFmtId="171" fontId="24" fillId="0" borderId="13" xfId="1" applyNumberFormat="1" applyFont="1" applyBorder="1" applyAlignment="1">
      <alignment horizontal="right" vertical="center"/>
    </xf>
    <xf numFmtId="44" fontId="24" fillId="0" borderId="12" xfId="1" applyFont="1" applyBorder="1" applyAlignment="1">
      <alignment horizontal="center" vertical="center"/>
    </xf>
    <xf numFmtId="44" fontId="24" fillId="0" borderId="5" xfId="1" applyFont="1" applyBorder="1" applyAlignment="1">
      <alignment horizontal="center" vertical="center"/>
    </xf>
    <xf numFmtId="44" fontId="24" fillId="0" borderId="13" xfId="1" applyFont="1" applyFill="1" applyBorder="1" applyAlignment="1">
      <alignment horizontal="center" vertical="center"/>
    </xf>
    <xf numFmtId="171" fontId="24" fillId="0" borderId="12" xfId="1" applyNumberFormat="1" applyFont="1" applyFill="1" applyBorder="1" applyAlignment="1">
      <alignment horizontal="right" vertical="center"/>
    </xf>
    <xf numFmtId="171" fontId="24" fillId="0" borderId="1" xfId="1" applyNumberFormat="1" applyFont="1" applyFill="1" applyBorder="1" applyAlignment="1">
      <alignment horizontal="right" vertical="center"/>
    </xf>
    <xf numFmtId="171" fontId="24" fillId="0" borderId="13" xfId="1" applyNumberFormat="1" applyFont="1" applyFill="1" applyBorder="1" applyAlignment="1">
      <alignment horizontal="right" vertical="center"/>
    </xf>
    <xf numFmtId="44" fontId="24" fillId="0" borderId="12" xfId="1" applyFont="1" applyFill="1" applyBorder="1" applyAlignment="1">
      <alignment horizontal="center" vertical="center"/>
    </xf>
    <xf numFmtId="44" fontId="24" fillId="0" borderId="5" xfId="1" applyFont="1" applyFill="1" applyBorder="1" applyAlignment="1">
      <alignment horizontal="center" vertical="center"/>
    </xf>
    <xf numFmtId="49" fontId="24" fillId="0" borderId="23" xfId="0" applyNumberFormat="1" applyFont="1" applyBorder="1" applyAlignment="1">
      <alignment horizontal="center" vertical="center" wrapText="1"/>
    </xf>
    <xf numFmtId="49" fontId="24" fillId="0" borderId="24" xfId="0" applyNumberFormat="1" applyFont="1" applyBorder="1" applyAlignment="1">
      <alignment horizontal="center" vertical="center" wrapText="1"/>
    </xf>
    <xf numFmtId="0" fontId="13" fillId="0" borderId="24" xfId="0" applyFont="1" applyBorder="1" applyAlignment="1">
      <alignment horizontal="center" vertical="center" wrapText="1"/>
    </xf>
    <xf numFmtId="49" fontId="24" fillId="0" borderId="24" xfId="0" applyNumberFormat="1" applyFont="1" applyBorder="1" applyAlignment="1">
      <alignment horizontal="left" vertical="center" wrapText="1"/>
    </xf>
    <xf numFmtId="0" fontId="24" fillId="0" borderId="24" xfId="0" applyFont="1" applyBorder="1" applyAlignment="1">
      <alignment horizontal="center" vertical="center"/>
    </xf>
    <xf numFmtId="44" fontId="24" fillId="0" borderId="21" xfId="1" applyFont="1" applyFill="1" applyBorder="1" applyAlignment="1">
      <alignment horizontal="center" vertical="center"/>
    </xf>
    <xf numFmtId="171" fontId="24" fillId="0" borderId="14" xfId="1" applyNumberFormat="1" applyFont="1" applyFill="1" applyBorder="1" applyAlignment="1">
      <alignment horizontal="right" vertical="center"/>
    </xf>
    <xf numFmtId="171" fontId="24" fillId="0" borderId="2" xfId="1" applyNumberFormat="1" applyFont="1" applyFill="1" applyBorder="1" applyAlignment="1">
      <alignment horizontal="right" vertical="center"/>
    </xf>
    <xf numFmtId="171" fontId="24" fillId="0" borderId="32" xfId="1" applyNumberFormat="1" applyFont="1" applyFill="1" applyBorder="1" applyAlignment="1">
      <alignment horizontal="right" vertical="center"/>
    </xf>
    <xf numFmtId="44" fontId="24" fillId="0" borderId="14" xfId="1" applyFont="1" applyFill="1" applyBorder="1" applyAlignment="1">
      <alignment horizontal="center" vertical="center"/>
    </xf>
    <xf numFmtId="44" fontId="24" fillId="0" borderId="65" xfId="1" applyFont="1" applyFill="1" applyBorder="1" applyAlignment="1">
      <alignment horizontal="center" vertical="center"/>
    </xf>
    <xf numFmtId="44" fontId="24" fillId="0" borderId="32" xfId="1" applyFont="1" applyFill="1" applyBorder="1" applyAlignment="1">
      <alignment horizontal="center" vertical="center"/>
    </xf>
    <xf numFmtId="44" fontId="27" fillId="6" borderId="22" xfId="1" applyFont="1" applyFill="1" applyBorder="1" applyAlignment="1">
      <alignment horizontal="right" vertical="center" wrapText="1"/>
    </xf>
    <xf numFmtId="171" fontId="9" fillId="6" borderId="9" xfId="1" applyNumberFormat="1" applyFont="1" applyFill="1" applyBorder="1" applyAlignment="1">
      <alignment horizontal="right" vertical="center" wrapText="1"/>
    </xf>
    <xf numFmtId="171" fontId="9" fillId="6" borderId="10" xfId="1" applyNumberFormat="1" applyFont="1" applyFill="1" applyBorder="1" applyAlignment="1">
      <alignment horizontal="right" vertical="center" wrapText="1"/>
    </xf>
    <xf numFmtId="171" fontId="9" fillId="6" borderId="11" xfId="1" applyNumberFormat="1" applyFont="1" applyFill="1" applyBorder="1" applyAlignment="1">
      <alignment horizontal="right" vertical="center" wrapText="1"/>
    </xf>
    <xf numFmtId="44" fontId="9" fillId="6" borderId="9" xfId="1" applyFont="1" applyFill="1" applyBorder="1" applyAlignment="1">
      <alignment vertical="center" wrapText="1"/>
    </xf>
    <xf numFmtId="44" fontId="9" fillId="6" borderId="10" xfId="1" applyFont="1" applyFill="1" applyBorder="1" applyAlignment="1">
      <alignment vertical="center" wrapText="1"/>
    </xf>
    <xf numFmtId="44" fontId="9" fillId="6" borderId="45" xfId="1" applyFont="1" applyFill="1" applyBorder="1" applyAlignment="1">
      <alignment vertical="center" wrapText="1"/>
    </xf>
    <xf numFmtId="44" fontId="9" fillId="6" borderId="11" xfId="1" applyFont="1" applyFill="1" applyBorder="1" applyAlignment="1">
      <alignment vertical="center" wrapText="1"/>
    </xf>
    <xf numFmtId="171" fontId="24" fillId="0" borderId="23" xfId="1" applyNumberFormat="1" applyFont="1" applyFill="1" applyBorder="1" applyAlignment="1">
      <alignment horizontal="right" vertical="center"/>
    </xf>
    <xf numFmtId="171" fontId="24" fillId="0" borderId="24" xfId="1" applyNumberFormat="1" applyFont="1" applyFill="1" applyBorder="1" applyAlignment="1">
      <alignment horizontal="right" vertical="center"/>
    </xf>
    <xf numFmtId="171" fontId="24" fillId="0" borderId="21" xfId="1" applyNumberFormat="1" applyFont="1" applyFill="1" applyBorder="1" applyAlignment="1">
      <alignment horizontal="right" vertical="center"/>
    </xf>
    <xf numFmtId="44" fontId="24" fillId="0" borderId="23" xfId="1" applyFont="1" applyFill="1" applyBorder="1" applyAlignment="1">
      <alignment horizontal="center" vertical="center"/>
    </xf>
    <xf numFmtId="44" fontId="29" fillId="0" borderId="24" xfId="1" applyFont="1" applyFill="1" applyBorder="1" applyAlignment="1">
      <alignment vertical="center" wrapText="1"/>
    </xf>
    <xf numFmtId="44" fontId="24" fillId="0" borderId="109" xfId="1" applyFont="1" applyFill="1" applyBorder="1" applyAlignment="1">
      <alignment horizontal="center" vertical="center"/>
    </xf>
    <xf numFmtId="44" fontId="27" fillId="6" borderId="12" xfId="1" applyFont="1" applyFill="1" applyBorder="1" applyAlignment="1">
      <alignment horizontal="right" vertical="center" wrapText="1"/>
    </xf>
    <xf numFmtId="44" fontId="27" fillId="6" borderId="1" xfId="1" applyFont="1" applyFill="1" applyBorder="1" applyAlignment="1">
      <alignment horizontal="right" vertical="center" wrapText="1"/>
    </xf>
    <xf numFmtId="44" fontId="27" fillId="6" borderId="5" xfId="1" applyFont="1" applyFill="1" applyBorder="1" applyAlignment="1">
      <alignment horizontal="right" vertical="center" wrapText="1"/>
    </xf>
    <xf numFmtId="44" fontId="11" fillId="5" borderId="13" xfId="1" applyFont="1" applyFill="1" applyBorder="1" applyAlignment="1">
      <alignment horizontal="center" vertical="center" wrapText="1"/>
    </xf>
    <xf numFmtId="171" fontId="11" fillId="5" borderId="12" xfId="1" applyNumberFormat="1" applyFont="1" applyFill="1" applyBorder="1" applyAlignment="1">
      <alignment horizontal="right" vertical="center" wrapText="1"/>
    </xf>
    <xf numFmtId="171" fontId="11" fillId="5" borderId="1" xfId="1" applyNumberFormat="1" applyFont="1" applyFill="1" applyBorder="1" applyAlignment="1">
      <alignment horizontal="right" vertical="center" wrapText="1"/>
    </xf>
    <xf numFmtId="171" fontId="11" fillId="5" borderId="13" xfId="1" applyNumberFormat="1" applyFont="1" applyFill="1" applyBorder="1" applyAlignment="1">
      <alignment horizontal="right" vertical="center" wrapText="1"/>
    </xf>
    <xf numFmtId="44" fontId="11" fillId="5" borderId="12" xfId="1" applyFont="1" applyFill="1" applyBorder="1" applyAlignment="1">
      <alignment horizontal="center" vertical="center" wrapText="1"/>
    </xf>
    <xf numFmtId="44" fontId="11" fillId="5" borderId="1" xfId="1" applyFont="1" applyFill="1" applyBorder="1" applyAlignment="1">
      <alignment horizontal="center" vertical="center" wrapText="1"/>
    </xf>
    <xf numFmtId="44" fontId="11" fillId="5" borderId="5" xfId="1" applyFont="1" applyFill="1" applyBorder="1" applyAlignment="1">
      <alignment horizontal="center" vertical="center" wrapText="1"/>
    </xf>
    <xf numFmtId="44" fontId="24" fillId="0" borderId="13" xfId="1" applyFont="1" applyBorder="1" applyAlignment="1">
      <alignment horizontal="center" vertical="center" wrapText="1"/>
    </xf>
    <xf numFmtId="0" fontId="24" fillId="0" borderId="7" xfId="0" applyFont="1" applyBorder="1" applyAlignment="1">
      <alignment horizontal="center" vertical="center" wrapText="1"/>
    </xf>
    <xf numFmtId="0" fontId="30" fillId="0" borderId="6" xfId="0" applyFont="1" applyBorder="1" applyAlignment="1">
      <alignment vertical="center" wrapText="1"/>
    </xf>
    <xf numFmtId="0" fontId="24" fillId="0" borderId="2" xfId="0" applyFont="1" applyBorder="1" applyAlignment="1">
      <alignment horizontal="center" vertical="center" wrapText="1"/>
    </xf>
    <xf numFmtId="0" fontId="30" fillId="0" borderId="2" xfId="0" applyFont="1" applyBorder="1" applyAlignment="1">
      <alignment vertical="center" wrapText="1"/>
    </xf>
    <xf numFmtId="44" fontId="27" fillId="6" borderId="46" xfId="0" applyNumberFormat="1" applyFont="1" applyFill="1" applyBorder="1" applyAlignment="1">
      <alignment vertical="center" wrapText="1"/>
    </xf>
    <xf numFmtId="171" fontId="27" fillId="6" borderId="9" xfId="1" applyNumberFormat="1" applyFont="1" applyFill="1" applyBorder="1" applyAlignment="1">
      <alignment horizontal="right" vertical="center" wrapText="1"/>
    </xf>
    <xf numFmtId="171" fontId="27" fillId="6" borderId="10" xfId="1" applyNumberFormat="1" applyFont="1" applyFill="1" applyBorder="1" applyAlignment="1">
      <alignment horizontal="right" vertical="center" wrapText="1"/>
    </xf>
    <xf numFmtId="171" fontId="27" fillId="6" borderId="11" xfId="1" applyNumberFormat="1" applyFont="1" applyFill="1" applyBorder="1" applyAlignment="1">
      <alignment horizontal="right" vertical="center" wrapText="1"/>
    </xf>
    <xf numFmtId="44" fontId="27" fillId="6" borderId="9" xfId="1" applyFont="1" applyFill="1" applyBorder="1" applyAlignment="1">
      <alignment vertical="center" wrapText="1"/>
    </xf>
    <xf numFmtId="44" fontId="27" fillId="6" borderId="10" xfId="1" applyFont="1" applyFill="1" applyBorder="1" applyAlignment="1">
      <alignment vertical="center" wrapText="1"/>
    </xf>
    <xf numFmtId="44" fontId="27" fillId="6" borderId="45" xfId="1" applyFont="1" applyFill="1" applyBorder="1" applyAlignment="1">
      <alignment vertical="center" wrapText="1"/>
    </xf>
    <xf numFmtId="44" fontId="27" fillId="6" borderId="46" xfId="1" applyFont="1" applyFill="1" applyBorder="1" applyAlignment="1">
      <alignment vertical="center" wrapText="1"/>
    </xf>
    <xf numFmtId="171" fontId="27" fillId="5" borderId="12" xfId="1" applyNumberFormat="1" applyFont="1" applyFill="1" applyBorder="1" applyAlignment="1">
      <alignment horizontal="right" vertical="center" wrapText="1"/>
    </xf>
    <xf numFmtId="171" fontId="27" fillId="5" borderId="1" xfId="1" applyNumberFormat="1" applyFont="1" applyFill="1" applyBorder="1" applyAlignment="1">
      <alignment horizontal="right" vertical="center" wrapText="1"/>
    </xf>
    <xf numFmtId="171" fontId="27" fillId="5" borderId="13" xfId="1" applyNumberFormat="1" applyFont="1" applyFill="1" applyBorder="1" applyAlignment="1">
      <alignment horizontal="right" vertical="center" wrapText="1"/>
    </xf>
    <xf numFmtId="44" fontId="27" fillId="5" borderId="12" xfId="1" applyFont="1" applyFill="1" applyBorder="1" applyAlignment="1">
      <alignment horizontal="right" vertical="center" wrapText="1"/>
    </xf>
    <xf numFmtId="44" fontId="27" fillId="5" borderId="1" xfId="1" applyFont="1" applyFill="1" applyBorder="1" applyAlignment="1">
      <alignment horizontal="right" vertical="center" wrapText="1"/>
    </xf>
    <xf numFmtId="44" fontId="27" fillId="5" borderId="5" xfId="1" applyFont="1" applyFill="1" applyBorder="1" applyAlignment="1">
      <alignment horizontal="right" vertical="center" wrapText="1"/>
    </xf>
    <xf numFmtId="44" fontId="27" fillId="5" borderId="13" xfId="1" applyFont="1" applyFill="1" applyBorder="1" applyAlignment="1">
      <alignment horizontal="right" vertical="center" wrapText="1"/>
    </xf>
    <xf numFmtId="49" fontId="13" fillId="0" borderId="1" xfId="0" applyNumberFormat="1" applyFont="1" applyBorder="1" applyAlignment="1">
      <alignment vertical="center" wrapText="1"/>
    </xf>
    <xf numFmtId="49" fontId="24" fillId="2" borderId="23" xfId="0" applyNumberFormat="1" applyFont="1" applyFill="1" applyBorder="1" applyAlignment="1">
      <alignment horizontal="center" vertical="center" wrapText="1"/>
    </xf>
    <xf numFmtId="0" fontId="24" fillId="0" borderId="24" xfId="0" applyFont="1" applyBorder="1" applyAlignment="1">
      <alignment horizontal="left" vertical="center" wrapText="1"/>
    </xf>
    <xf numFmtId="0" fontId="24" fillId="0" borderId="60" xfId="0" applyFont="1" applyBorder="1" applyAlignment="1">
      <alignment horizontal="center" vertical="center" wrapText="1"/>
    </xf>
    <xf numFmtId="171" fontId="27" fillId="6" borderId="45" xfId="1" applyNumberFormat="1" applyFont="1" applyFill="1" applyBorder="1" applyAlignment="1">
      <alignment horizontal="right" vertical="center" wrapText="1"/>
    </xf>
    <xf numFmtId="171" fontId="27" fillId="5" borderId="5" xfId="1" applyNumberFormat="1" applyFont="1" applyFill="1" applyBorder="1" applyAlignment="1">
      <alignment horizontal="right" vertical="center" wrapText="1"/>
    </xf>
    <xf numFmtId="44" fontId="27" fillId="5" borderId="43" xfId="1" applyFont="1" applyFill="1" applyBorder="1" applyAlignment="1">
      <alignment horizontal="right" vertical="center" wrapText="1"/>
    </xf>
    <xf numFmtId="171" fontId="24" fillId="0" borderId="5" xfId="1" applyNumberFormat="1" applyFont="1" applyFill="1" applyBorder="1" applyAlignment="1">
      <alignment horizontal="right" vertical="center"/>
    </xf>
    <xf numFmtId="44" fontId="24" fillId="0" borderId="43" xfId="1" applyFont="1" applyFill="1" applyBorder="1" applyAlignment="1">
      <alignment horizontal="center" vertical="center"/>
    </xf>
    <xf numFmtId="171" fontId="11" fillId="5" borderId="5" xfId="1" applyNumberFormat="1" applyFont="1" applyFill="1" applyBorder="1" applyAlignment="1">
      <alignment horizontal="right" vertical="center" wrapText="1"/>
    </xf>
    <xf numFmtId="44" fontId="11" fillId="5" borderId="43" xfId="1" applyFont="1" applyFill="1" applyBorder="1" applyAlignment="1">
      <alignment horizontal="center" vertical="center" wrapText="1"/>
    </xf>
    <xf numFmtId="171" fontId="27" fillId="6" borderId="9" xfId="0" applyNumberFormat="1" applyFont="1" applyFill="1" applyBorder="1" applyAlignment="1">
      <alignment horizontal="right" vertical="center" wrapText="1"/>
    </xf>
    <xf numFmtId="171" fontId="27" fillId="6" borderId="10" xfId="0" applyNumberFormat="1" applyFont="1" applyFill="1" applyBorder="1" applyAlignment="1">
      <alignment horizontal="right" vertical="center" wrapText="1"/>
    </xf>
    <xf numFmtId="171" fontId="27" fillId="6" borderId="45" xfId="0" applyNumberFormat="1" applyFont="1" applyFill="1" applyBorder="1" applyAlignment="1">
      <alignment horizontal="right" vertical="center" wrapText="1"/>
    </xf>
    <xf numFmtId="0" fontId="27" fillId="6" borderId="9" xfId="0" applyFont="1" applyFill="1" applyBorder="1" applyAlignment="1">
      <alignment vertical="center" wrapText="1"/>
    </xf>
    <xf numFmtId="0" fontId="27" fillId="6" borderId="10" xfId="0" applyFont="1" applyFill="1" applyBorder="1" applyAlignment="1">
      <alignment vertical="center" wrapText="1"/>
    </xf>
    <xf numFmtId="0" fontId="27" fillId="6" borderId="45" xfId="0" applyFont="1" applyFill="1" applyBorder="1" applyAlignment="1">
      <alignment vertical="center" wrapText="1"/>
    </xf>
    <xf numFmtId="0" fontId="27" fillId="6" borderId="64" xfId="0" applyFont="1" applyFill="1" applyBorder="1" applyAlignment="1">
      <alignment horizontal="center" vertical="center" wrapText="1"/>
    </xf>
    <xf numFmtId="171" fontId="27" fillId="6" borderId="5" xfId="1" applyNumberFormat="1" applyFont="1" applyFill="1" applyBorder="1" applyAlignment="1">
      <alignment horizontal="right" vertical="center" wrapText="1"/>
    </xf>
    <xf numFmtId="44" fontId="27" fillId="6" borderId="43" xfId="1" applyFont="1" applyFill="1" applyBorder="1" applyAlignment="1">
      <alignment horizontal="right" vertical="center" wrapText="1"/>
    </xf>
    <xf numFmtId="0" fontId="11" fillId="5" borderId="6" xfId="0" applyFont="1" applyFill="1" applyBorder="1" applyAlignment="1">
      <alignment horizontal="center" vertical="center" wrapText="1"/>
    </xf>
    <xf numFmtId="0" fontId="13" fillId="0" borderId="1" xfId="3" applyFont="1" applyBorder="1" applyAlignment="1">
      <alignment horizontal="left" vertical="center" wrapText="1"/>
    </xf>
    <xf numFmtId="0" fontId="13" fillId="0" borderId="1" xfId="3" applyFont="1" applyBorder="1" applyAlignment="1">
      <alignment horizontal="center" vertical="center" wrapText="1"/>
    </xf>
    <xf numFmtId="0" fontId="30" fillId="0" borderId="1" xfId="3" applyFont="1" applyBorder="1" applyAlignment="1">
      <alignment horizontal="left" vertical="center" wrapText="1"/>
    </xf>
    <xf numFmtId="49" fontId="24" fillId="0" borderId="29" xfId="0" applyNumberFormat="1" applyFont="1" applyBorder="1" applyAlignment="1">
      <alignment horizontal="center" vertical="center" wrapText="1"/>
    </xf>
    <xf numFmtId="0" fontId="24" fillId="0" borderId="30" xfId="0" applyFont="1" applyBorder="1" applyAlignment="1">
      <alignment horizontal="center" vertical="center" wrapText="1"/>
    </xf>
    <xf numFmtId="0" fontId="30" fillId="0" borderId="30" xfId="3" applyFont="1" applyBorder="1" applyAlignment="1">
      <alignment horizontal="left" vertical="center" wrapText="1"/>
    </xf>
    <xf numFmtId="0" fontId="13" fillId="0" borderId="30" xfId="3" applyFont="1" applyBorder="1" applyAlignment="1">
      <alignment horizontal="center" vertical="center" wrapText="1"/>
    </xf>
    <xf numFmtId="44" fontId="24" fillId="0" borderId="31" xfId="1" applyFont="1" applyBorder="1" applyAlignment="1">
      <alignment horizontal="center" vertical="center" wrapText="1"/>
    </xf>
    <xf numFmtId="171" fontId="24" fillId="0" borderId="29" xfId="1" applyNumberFormat="1" applyFont="1" applyFill="1" applyBorder="1" applyAlignment="1">
      <alignment horizontal="right" vertical="center"/>
    </xf>
    <xf numFmtId="171" fontId="24" fillId="0" borderId="30" xfId="1" applyNumberFormat="1" applyFont="1" applyFill="1" applyBorder="1" applyAlignment="1">
      <alignment horizontal="right" vertical="center"/>
    </xf>
    <xf numFmtId="171" fontId="24" fillId="0" borderId="79" xfId="1" applyNumberFormat="1" applyFont="1" applyFill="1" applyBorder="1" applyAlignment="1">
      <alignment horizontal="right" vertical="center"/>
    </xf>
    <xf numFmtId="44" fontId="24" fillId="0" borderId="29" xfId="1" applyFont="1" applyFill="1" applyBorder="1" applyAlignment="1">
      <alignment horizontal="center" vertical="center"/>
    </xf>
    <xf numFmtId="44" fontId="29" fillId="0" borderId="30" xfId="1" applyFont="1" applyFill="1" applyBorder="1" applyAlignment="1">
      <alignment vertical="center" wrapText="1"/>
    </xf>
    <xf numFmtId="44" fontId="24" fillId="0" borderId="79" xfId="1" applyFont="1" applyFill="1" applyBorder="1" applyAlignment="1">
      <alignment horizontal="center" vertical="center"/>
    </xf>
    <xf numFmtId="44" fontId="24" fillId="0" borderId="114" xfId="1" applyFont="1" applyFill="1" applyBorder="1" applyAlignment="1">
      <alignment horizontal="center" vertical="center"/>
    </xf>
    <xf numFmtId="171" fontId="27" fillId="6" borderId="16" xfId="1" applyNumberFormat="1" applyFont="1" applyFill="1" applyBorder="1" applyAlignment="1">
      <alignment horizontal="right" vertical="center" wrapText="1"/>
    </xf>
    <xf numFmtId="171" fontId="27" fillId="6" borderId="4" xfId="1" applyNumberFormat="1" applyFont="1" applyFill="1" applyBorder="1" applyAlignment="1">
      <alignment horizontal="right" vertical="center" wrapText="1"/>
    </xf>
    <xf numFmtId="171" fontId="27" fillId="6" borderId="53" xfId="1" applyNumberFormat="1" applyFont="1" applyFill="1" applyBorder="1" applyAlignment="1">
      <alignment horizontal="right" vertical="center" wrapText="1"/>
    </xf>
    <xf numFmtId="44" fontId="27" fillId="6" borderId="16" xfId="1" applyFont="1" applyFill="1" applyBorder="1" applyAlignment="1">
      <alignment horizontal="right" vertical="center" wrapText="1"/>
    </xf>
    <xf numFmtId="44" fontId="27" fillId="6" borderId="4" xfId="1" applyFont="1" applyFill="1" applyBorder="1" applyAlignment="1">
      <alignment horizontal="right" vertical="center" wrapText="1"/>
    </xf>
    <xf numFmtId="44" fontId="27" fillId="6" borderId="53" xfId="1" applyFont="1" applyFill="1" applyBorder="1" applyAlignment="1">
      <alignment horizontal="right" vertical="center" wrapText="1"/>
    </xf>
    <xf numFmtId="44" fontId="27" fillId="6" borderId="59" xfId="1" applyFont="1" applyFill="1" applyBorder="1" applyAlignment="1">
      <alignment horizontal="right" vertical="center" wrapText="1"/>
    </xf>
    <xf numFmtId="49" fontId="24" fillId="0" borderId="1" xfId="5" applyNumberFormat="1" applyFont="1" applyBorder="1" applyAlignment="1">
      <alignment horizontal="center" vertical="center" wrapText="1"/>
    </xf>
    <xf numFmtId="49" fontId="24" fillId="0" borderId="30" xfId="5" applyNumberFormat="1" applyFont="1" applyBorder="1" applyAlignment="1">
      <alignment horizontal="center" vertical="center" wrapText="1"/>
    </xf>
    <xf numFmtId="0" fontId="13" fillId="0" borderId="30" xfId="3" applyFont="1" applyBorder="1" applyAlignment="1">
      <alignment horizontal="left" vertical="center" wrapText="1"/>
    </xf>
    <xf numFmtId="49" fontId="24" fillId="0" borderId="17" xfId="6" applyNumberFormat="1" applyFont="1" applyBorder="1" applyAlignment="1">
      <alignment horizontal="center" vertical="center"/>
    </xf>
    <xf numFmtId="49" fontId="24" fillId="0" borderId="1" xfId="6" applyNumberFormat="1" applyFont="1" applyBorder="1" applyAlignment="1">
      <alignment horizontal="center" vertical="center"/>
    </xf>
    <xf numFmtId="0" fontId="24" fillId="0" borderId="1" xfId="6" applyFont="1" applyBorder="1" applyAlignment="1">
      <alignment vertical="center" wrapText="1"/>
    </xf>
    <xf numFmtId="0" fontId="24" fillId="0" borderId="1" xfId="6" applyFont="1" applyBorder="1" applyAlignment="1">
      <alignment horizontal="center" vertical="center" wrapText="1"/>
    </xf>
    <xf numFmtId="49" fontId="24" fillId="0" borderId="29" xfId="6" applyNumberFormat="1" applyFont="1" applyBorder="1" applyAlignment="1">
      <alignment horizontal="center" vertical="center"/>
    </xf>
    <xf numFmtId="49" fontId="24" fillId="0" borderId="30" xfId="6" applyNumberFormat="1" applyFont="1" applyBorder="1" applyAlignment="1">
      <alignment horizontal="center" vertical="center"/>
    </xf>
    <xf numFmtId="0" fontId="24" fillId="0" borderId="30" xfId="6" applyFont="1" applyBorder="1" applyAlignment="1">
      <alignment vertical="center" wrapText="1"/>
    </xf>
    <xf numFmtId="0" fontId="24" fillId="0" borderId="30" xfId="6" applyFont="1" applyBorder="1" applyAlignment="1">
      <alignment horizontal="center" vertical="center" wrapText="1"/>
    </xf>
    <xf numFmtId="171" fontId="29" fillId="0" borderId="29" xfId="1" applyNumberFormat="1" applyFont="1" applyFill="1" applyBorder="1" applyAlignment="1">
      <alignment horizontal="right" vertical="center" wrapText="1"/>
    </xf>
    <xf numFmtId="171" fontId="29" fillId="0" borderId="30" xfId="1" applyNumberFormat="1" applyFont="1" applyFill="1" applyBorder="1" applyAlignment="1">
      <alignment horizontal="right" vertical="center" wrapText="1"/>
    </xf>
    <xf numFmtId="171" fontId="29" fillId="0" borderId="31" xfId="1" applyNumberFormat="1" applyFont="1" applyFill="1" applyBorder="1" applyAlignment="1">
      <alignment horizontal="right" vertical="center" wrapText="1"/>
    </xf>
    <xf numFmtId="44" fontId="29" fillId="0" borderId="29" xfId="1" applyFont="1" applyFill="1" applyBorder="1" applyAlignment="1">
      <alignment vertical="center" wrapText="1"/>
    </xf>
    <xf numFmtId="44" fontId="29" fillId="0" borderId="79" xfId="1" applyFont="1" applyFill="1" applyBorder="1" applyAlignment="1">
      <alignment vertical="center" wrapText="1"/>
    </xf>
    <xf numFmtId="44" fontId="29" fillId="0" borderId="31" xfId="1" applyFont="1" applyFill="1" applyBorder="1" applyAlignment="1">
      <alignment vertical="center" wrapText="1"/>
    </xf>
    <xf numFmtId="171" fontId="27" fillId="6" borderId="22" xfId="1" applyNumberFormat="1" applyFont="1" applyFill="1" applyBorder="1" applyAlignment="1">
      <alignment horizontal="right" vertical="center" wrapText="1"/>
    </xf>
    <xf numFmtId="49" fontId="24" fillId="0" borderId="12" xfId="6" applyNumberFormat="1" applyFont="1" applyBorder="1" applyAlignment="1">
      <alignment horizontal="center" vertical="center"/>
    </xf>
    <xf numFmtId="0" fontId="24" fillId="0" borderId="1" xfId="6" applyFont="1" applyBorder="1" applyAlignment="1">
      <alignment horizontal="left" vertical="center" wrapText="1"/>
    </xf>
    <xf numFmtId="0" fontId="24" fillId="0" borderId="30" xfId="6" applyFont="1" applyBorder="1" applyAlignment="1">
      <alignment horizontal="left" vertical="center" wrapText="1"/>
    </xf>
    <xf numFmtId="49" fontId="24" fillId="0" borderId="18" xfId="6" applyNumberFormat="1" applyFont="1" applyBorder="1" applyAlignment="1">
      <alignment horizontal="center" vertical="center"/>
    </xf>
    <xf numFmtId="49" fontId="24" fillId="0" borderId="24" xfId="6" applyNumberFormat="1" applyFont="1" applyBorder="1" applyAlignment="1">
      <alignment horizontal="center" vertical="center"/>
    </xf>
    <xf numFmtId="0" fontId="24" fillId="0" borderId="24" xfId="6" applyFont="1" applyBorder="1" applyAlignment="1">
      <alignment horizontal="left" vertical="center" wrapText="1"/>
    </xf>
    <xf numFmtId="0" fontId="24" fillId="0" borderId="24" xfId="6" applyFont="1" applyBorder="1" applyAlignment="1">
      <alignment horizontal="center" vertical="center" wrapText="1"/>
    </xf>
    <xf numFmtId="49" fontId="11" fillId="6" borderId="33" xfId="0" applyNumberFormat="1" applyFont="1" applyFill="1" applyBorder="1" applyAlignment="1">
      <alignment horizontal="center" vertical="center" wrapText="1"/>
    </xf>
    <xf numFmtId="0" fontId="30" fillId="0" borderId="12" xfId="0" applyFont="1" applyBorder="1" applyAlignment="1">
      <alignment horizontal="center" vertical="center" wrapText="1"/>
    </xf>
    <xf numFmtId="0" fontId="30" fillId="0" borderId="1" xfId="0" applyFont="1" applyBorder="1" applyAlignment="1">
      <alignment horizontal="center" vertical="center"/>
    </xf>
    <xf numFmtId="0" fontId="30" fillId="0" borderId="1" xfId="7" applyFont="1" applyBorder="1" applyAlignment="1">
      <alignment horizontal="center" vertical="center" wrapText="1"/>
    </xf>
    <xf numFmtId="44" fontId="27" fillId="6" borderId="31" xfId="1" applyFont="1" applyFill="1" applyBorder="1" applyAlignment="1">
      <alignment horizontal="right" vertical="center" wrapText="1"/>
    </xf>
    <xf numFmtId="171" fontId="27" fillId="6" borderId="29" xfId="1" applyNumberFormat="1" applyFont="1" applyFill="1" applyBorder="1" applyAlignment="1">
      <alignment horizontal="right" vertical="center" wrapText="1"/>
    </xf>
    <xf numFmtId="171" fontId="27" fillId="6" borderId="30" xfId="1" applyNumberFormat="1" applyFont="1" applyFill="1" applyBorder="1" applyAlignment="1">
      <alignment horizontal="right" vertical="center" wrapText="1"/>
    </xf>
    <xf numFmtId="171" fontId="27" fillId="6" borderId="31" xfId="1" applyNumberFormat="1" applyFont="1" applyFill="1" applyBorder="1" applyAlignment="1">
      <alignment horizontal="right" vertical="center" wrapText="1"/>
    </xf>
    <xf numFmtId="44" fontId="27" fillId="6" borderId="29" xfId="1" applyFont="1" applyFill="1" applyBorder="1" applyAlignment="1">
      <alignment horizontal="right" vertical="center" wrapText="1"/>
    </xf>
    <xf numFmtId="44" fontId="27" fillId="6" borderId="30" xfId="1" applyFont="1" applyFill="1" applyBorder="1" applyAlignment="1">
      <alignment horizontal="right" vertical="center" wrapText="1"/>
    </xf>
    <xf numFmtId="44" fontId="27" fillId="6" borderId="79" xfId="1" applyFont="1" applyFill="1" applyBorder="1" applyAlignment="1">
      <alignment horizontal="right" vertical="center" wrapText="1"/>
    </xf>
    <xf numFmtId="44" fontId="27" fillId="6" borderId="11" xfId="1" applyFont="1" applyFill="1" applyBorder="1" applyAlignment="1">
      <alignment horizontal="right" vertical="center" wrapText="1"/>
    </xf>
    <xf numFmtId="44" fontId="27" fillId="6" borderId="9" xfId="1" applyFont="1" applyFill="1" applyBorder="1" applyAlignment="1">
      <alignment horizontal="right" vertical="center" wrapText="1"/>
    </xf>
    <xf numFmtId="44" fontId="27" fillId="6" borderId="10" xfId="1" applyFont="1" applyFill="1" applyBorder="1" applyAlignment="1">
      <alignment horizontal="right" vertical="center" wrapText="1"/>
    </xf>
    <xf numFmtId="44" fontId="27" fillId="6" borderId="45" xfId="1" applyFont="1" applyFill="1" applyBorder="1" applyAlignment="1">
      <alignment horizontal="right" vertical="center" wrapText="1"/>
    </xf>
    <xf numFmtId="171" fontId="29" fillId="0" borderId="16" xfId="1" applyNumberFormat="1" applyFont="1" applyFill="1" applyBorder="1" applyAlignment="1">
      <alignment horizontal="right" vertical="center" wrapText="1"/>
    </xf>
    <xf numFmtId="171" fontId="29" fillId="0" borderId="4" xfId="1" applyNumberFormat="1" applyFont="1" applyFill="1" applyBorder="1" applyAlignment="1">
      <alignment horizontal="right" vertical="center" wrapText="1"/>
    </xf>
    <xf numFmtId="171" fontId="29" fillId="0" borderId="22" xfId="1" applyNumberFormat="1" applyFont="1" applyFill="1" applyBorder="1" applyAlignment="1">
      <alignment horizontal="right" vertical="center" wrapText="1"/>
    </xf>
    <xf numFmtId="44" fontId="29" fillId="0" borderId="16" xfId="1" applyFont="1" applyFill="1" applyBorder="1" applyAlignment="1">
      <alignment vertical="center" wrapText="1"/>
    </xf>
    <xf numFmtId="44" fontId="29" fillId="0" borderId="53" xfId="1" applyFont="1" applyFill="1" applyBorder="1" applyAlignment="1">
      <alignment vertical="center" wrapText="1"/>
    </xf>
    <xf numFmtId="44" fontId="29" fillId="0" borderId="22" xfId="1" applyFont="1" applyFill="1" applyBorder="1" applyAlignment="1">
      <alignment vertical="center" wrapText="1"/>
    </xf>
    <xf numFmtId="44" fontId="24" fillId="0" borderId="95" xfId="1" applyFont="1" applyBorder="1" applyAlignment="1">
      <alignment horizontal="center" vertical="center" wrapText="1"/>
    </xf>
    <xf numFmtId="171" fontId="29" fillId="0" borderId="100" xfId="1" applyNumberFormat="1" applyFont="1" applyFill="1" applyBorder="1" applyAlignment="1">
      <alignment horizontal="right" vertical="center" wrapText="1"/>
    </xf>
    <xf numFmtId="171" fontId="29" fillId="0" borderId="95" xfId="1" applyNumberFormat="1" applyFont="1" applyFill="1" applyBorder="1" applyAlignment="1">
      <alignment horizontal="right" vertical="center" wrapText="1"/>
    </xf>
    <xf numFmtId="44" fontId="29" fillId="0" borderId="100" xfId="1" applyFont="1" applyFill="1" applyBorder="1" applyAlignment="1">
      <alignment vertical="center" wrapText="1"/>
    </xf>
    <xf numFmtId="44" fontId="24" fillId="0" borderId="22" xfId="1" applyFont="1" applyBorder="1" applyAlignment="1">
      <alignment horizontal="center" vertical="center" wrapText="1"/>
    </xf>
    <xf numFmtId="49" fontId="11" fillId="6" borderId="90" xfId="0" applyNumberFormat="1" applyFont="1" applyFill="1" applyBorder="1" applyAlignment="1">
      <alignment horizontal="center" vertical="center" wrapText="1"/>
    </xf>
    <xf numFmtId="49" fontId="11" fillId="6" borderId="91" xfId="0" applyNumberFormat="1" applyFont="1" applyFill="1" applyBorder="1" applyAlignment="1">
      <alignment horizontal="center" vertical="center" wrapText="1"/>
    </xf>
    <xf numFmtId="0" fontId="27" fillId="6" borderId="94" xfId="0" applyFont="1" applyFill="1" applyBorder="1" applyAlignment="1">
      <alignment vertical="center" wrapText="1"/>
    </xf>
    <xf numFmtId="171" fontId="11" fillId="6" borderId="101" xfId="0" applyNumberFormat="1" applyFont="1" applyFill="1" applyBorder="1" applyAlignment="1">
      <alignment horizontal="right" vertical="center" wrapText="1"/>
    </xf>
    <xf numFmtId="171" fontId="11" fillId="6" borderId="91" xfId="0" applyNumberFormat="1" applyFont="1" applyFill="1" applyBorder="1" applyAlignment="1">
      <alignment horizontal="right" vertical="center" wrapText="1"/>
    </xf>
    <xf numFmtId="171" fontId="11" fillId="6" borderId="92" xfId="0" applyNumberFormat="1" applyFont="1" applyFill="1" applyBorder="1" applyAlignment="1">
      <alignment horizontal="right" vertical="center" wrapText="1"/>
    </xf>
    <xf numFmtId="49" fontId="11" fillId="6" borderId="101" xfId="0" applyNumberFormat="1" applyFont="1" applyFill="1" applyBorder="1" applyAlignment="1">
      <alignment horizontal="center" vertical="center" wrapText="1"/>
    </xf>
    <xf numFmtId="49" fontId="11" fillId="6" borderId="92" xfId="0" applyNumberFormat="1" applyFont="1" applyFill="1" applyBorder="1" applyAlignment="1">
      <alignment horizontal="center" vertical="center" wrapText="1"/>
    </xf>
    <xf numFmtId="44" fontId="27" fillId="6" borderId="95" xfId="1" applyFont="1" applyFill="1" applyBorder="1" applyAlignment="1">
      <alignment horizontal="right" vertical="center" wrapText="1"/>
    </xf>
    <xf numFmtId="171" fontId="27" fillId="6" borderId="100" xfId="1" applyNumberFormat="1" applyFont="1" applyFill="1" applyBorder="1" applyAlignment="1">
      <alignment horizontal="right" vertical="center" wrapText="1"/>
    </xf>
    <xf numFmtId="171" fontId="27" fillId="6" borderId="96" xfId="1" applyNumberFormat="1" applyFont="1" applyFill="1" applyBorder="1" applyAlignment="1">
      <alignment horizontal="right" vertical="center" wrapText="1"/>
    </xf>
    <xf numFmtId="171" fontId="27" fillId="6" borderId="95" xfId="1" applyNumberFormat="1" applyFont="1" applyFill="1" applyBorder="1" applyAlignment="1">
      <alignment horizontal="right" vertical="center" wrapText="1"/>
    </xf>
    <xf numFmtId="44" fontId="27" fillId="6" borderId="100" xfId="1" applyFont="1" applyFill="1" applyBorder="1" applyAlignment="1">
      <alignment horizontal="right" vertical="center" wrapText="1"/>
    </xf>
    <xf numFmtId="44" fontId="27" fillId="6" borderId="96" xfId="1" applyFont="1" applyFill="1" applyBorder="1" applyAlignment="1">
      <alignment horizontal="right" vertical="center" wrapText="1"/>
    </xf>
    <xf numFmtId="44" fontId="27" fillId="6" borderId="97" xfId="1" applyFont="1" applyFill="1" applyBorder="1" applyAlignment="1">
      <alignment horizontal="right" vertical="center" wrapText="1"/>
    </xf>
    <xf numFmtId="49" fontId="30" fillId="0" borderId="30" xfId="0" applyNumberFormat="1" applyFont="1" applyBorder="1" applyAlignment="1">
      <alignment horizontal="center" vertical="center"/>
    </xf>
    <xf numFmtId="0" fontId="30" fillId="0" borderId="30" xfId="0" applyFont="1" applyBorder="1" applyAlignment="1">
      <alignment horizontal="center" vertical="center"/>
    </xf>
    <xf numFmtId="171" fontId="27" fillId="6" borderId="11" xfId="0" applyNumberFormat="1" applyFont="1" applyFill="1" applyBorder="1" applyAlignment="1">
      <alignment horizontal="right" vertical="center" wrapText="1"/>
    </xf>
    <xf numFmtId="44" fontId="11" fillId="5" borderId="22" xfId="1" applyFont="1" applyFill="1" applyBorder="1" applyAlignment="1">
      <alignment horizontal="center" vertical="center" wrapText="1"/>
    </xf>
    <xf numFmtId="171" fontId="11" fillId="5" borderId="16" xfId="1" applyNumberFormat="1" applyFont="1" applyFill="1" applyBorder="1" applyAlignment="1">
      <alignment horizontal="right" vertical="center" wrapText="1"/>
    </xf>
    <xf numFmtId="171" fontId="11" fillId="5" borderId="4" xfId="1" applyNumberFormat="1" applyFont="1" applyFill="1" applyBorder="1" applyAlignment="1">
      <alignment horizontal="right" vertical="center" wrapText="1"/>
    </xf>
    <xf numFmtId="171" fontId="11" fillId="5" borderId="22" xfId="1" applyNumberFormat="1" applyFont="1" applyFill="1" applyBorder="1" applyAlignment="1">
      <alignment horizontal="right" vertical="center" wrapText="1"/>
    </xf>
    <xf numFmtId="44" fontId="11" fillId="5" borderId="16" xfId="1" applyFont="1" applyFill="1" applyBorder="1" applyAlignment="1">
      <alignment horizontal="center" vertical="center" wrapText="1"/>
    </xf>
    <xf numFmtId="44" fontId="11" fillId="5" borderId="4" xfId="1" applyFont="1" applyFill="1" applyBorder="1" applyAlignment="1">
      <alignment horizontal="center" vertical="center" wrapText="1"/>
    </xf>
    <xf numFmtId="44" fontId="11" fillId="5" borderId="53" xfId="1" applyFont="1" applyFill="1" applyBorder="1" applyAlignment="1">
      <alignment horizontal="center" vertical="center" wrapText="1"/>
    </xf>
    <xf numFmtId="171" fontId="27" fillId="6" borderId="101" xfId="0" applyNumberFormat="1" applyFont="1" applyFill="1" applyBorder="1" applyAlignment="1">
      <alignment horizontal="right" vertical="center" wrapText="1"/>
    </xf>
    <xf numFmtId="171" fontId="27" fillId="6" borderId="91" xfId="0" applyNumberFormat="1" applyFont="1" applyFill="1" applyBorder="1" applyAlignment="1">
      <alignment horizontal="right" vertical="center" wrapText="1"/>
    </xf>
    <xf numFmtId="171" fontId="27" fillId="6" borderId="113" xfId="0" applyNumberFormat="1" applyFont="1" applyFill="1" applyBorder="1" applyAlignment="1">
      <alignment horizontal="right" vertical="center" wrapText="1"/>
    </xf>
    <xf numFmtId="0" fontId="27" fillId="6" borderId="101" xfId="0" applyFont="1" applyFill="1" applyBorder="1" applyAlignment="1">
      <alignment vertical="center" wrapText="1"/>
    </xf>
    <xf numFmtId="0" fontId="27" fillId="6" borderId="91" xfId="0" applyFont="1" applyFill="1" applyBorder="1" applyAlignment="1">
      <alignment vertical="center" wrapText="1"/>
    </xf>
    <xf numFmtId="0" fontId="27" fillId="6" borderId="92" xfId="0" applyFont="1" applyFill="1" applyBorder="1" applyAlignment="1">
      <alignment vertical="center" wrapText="1"/>
    </xf>
    <xf numFmtId="0" fontId="27" fillId="6" borderId="25" xfId="0" applyFont="1" applyFill="1" applyBorder="1" applyAlignment="1">
      <alignment horizontal="center" vertical="center" wrapText="1"/>
    </xf>
    <xf numFmtId="49" fontId="24" fillId="0" borderId="1" xfId="4" applyNumberFormat="1" applyFont="1" applyFill="1" applyBorder="1" applyAlignment="1">
      <alignment horizontal="center" vertical="center" wrapText="1"/>
    </xf>
    <xf numFmtId="49" fontId="24" fillId="0" borderId="30" xfId="4" applyNumberFormat="1" applyFont="1" applyFill="1" applyBorder="1" applyAlignment="1">
      <alignment horizontal="center" vertical="center" wrapText="1"/>
    </xf>
    <xf numFmtId="0" fontId="13" fillId="0" borderId="30" xfId="0" applyFont="1" applyBorder="1" applyAlignment="1">
      <alignment horizontal="center" vertical="center" wrapText="1"/>
    </xf>
    <xf numFmtId="49" fontId="24" fillId="0" borderId="30" xfId="0" applyNumberFormat="1" applyFont="1" applyBorder="1" applyAlignment="1">
      <alignment horizontal="center" vertical="center" wrapText="1"/>
    </xf>
    <xf numFmtId="49" fontId="24" fillId="0" borderId="16" xfId="0" applyNumberFormat="1" applyFont="1" applyBorder="1" applyAlignment="1">
      <alignment horizontal="center" vertical="center" wrapText="1"/>
    </xf>
    <xf numFmtId="0" fontId="13" fillId="0" borderId="4" xfId="0" applyFont="1" applyBorder="1" applyAlignment="1">
      <alignment horizontal="center" vertical="center"/>
    </xf>
    <xf numFmtId="0" fontId="13" fillId="0" borderId="4" xfId="0" applyFont="1" applyBorder="1" applyAlignment="1">
      <alignment horizontal="center" vertical="center" wrapText="1"/>
    </xf>
    <xf numFmtId="49" fontId="71" fillId="5" borderId="16" xfId="0" quotePrefix="1" applyNumberFormat="1" applyFont="1" applyFill="1" applyBorder="1" applyAlignment="1">
      <alignment horizontal="center" vertical="center" wrapText="1"/>
    </xf>
    <xf numFmtId="49" fontId="71" fillId="5" borderId="4" xfId="0" quotePrefix="1" applyNumberFormat="1" applyFont="1" applyFill="1" applyBorder="1" applyAlignment="1">
      <alignment horizontal="center" vertical="center" wrapText="1"/>
    </xf>
    <xf numFmtId="44" fontId="9" fillId="5" borderId="22" xfId="1" applyFont="1" applyFill="1" applyBorder="1" applyAlignment="1">
      <alignment horizontal="center" vertical="center" wrapText="1"/>
    </xf>
    <xf numFmtId="171" fontId="9" fillId="5" borderId="16" xfId="1" applyNumberFormat="1" applyFont="1" applyFill="1" applyBorder="1" applyAlignment="1">
      <alignment horizontal="right" vertical="center" wrapText="1"/>
    </xf>
    <xf numFmtId="171" fontId="9" fillId="5" borderId="4" xfId="1" applyNumberFormat="1" applyFont="1" applyFill="1" applyBorder="1" applyAlignment="1">
      <alignment horizontal="right" vertical="center" wrapText="1"/>
    </xf>
    <xf numFmtId="171" fontId="9" fillId="5" borderId="22" xfId="1" applyNumberFormat="1" applyFont="1" applyFill="1" applyBorder="1" applyAlignment="1">
      <alignment horizontal="right" vertical="center" wrapText="1"/>
    </xf>
    <xf numFmtId="44" fontId="9" fillId="5" borderId="16" xfId="1" applyFont="1" applyFill="1" applyBorder="1" applyAlignment="1">
      <alignment horizontal="center" vertical="center" wrapText="1"/>
    </xf>
    <xf numFmtId="44" fontId="9" fillId="5" borderId="4" xfId="1" applyFont="1" applyFill="1" applyBorder="1" applyAlignment="1">
      <alignment horizontal="center" vertical="center" wrapText="1"/>
    </xf>
    <xf numFmtId="44" fontId="9" fillId="5" borderId="53" xfId="1" applyFont="1" applyFill="1" applyBorder="1" applyAlignment="1">
      <alignment horizontal="center" vertical="center" wrapText="1"/>
    </xf>
    <xf numFmtId="49" fontId="30" fillId="0" borderId="12" xfId="0" quotePrefix="1" applyNumberFormat="1" applyFont="1" applyBorder="1" applyAlignment="1">
      <alignment horizontal="center" vertical="center" wrapText="1"/>
    </xf>
    <xf numFmtId="49" fontId="30" fillId="0" borderId="1" xfId="0" quotePrefix="1" applyNumberFormat="1" applyFont="1" applyBorder="1" applyAlignment="1">
      <alignment horizontal="center" vertical="center" wrapText="1"/>
    </xf>
    <xf numFmtId="0" fontId="30" fillId="0" borderId="1" xfId="0" applyFont="1" applyBorder="1" applyAlignment="1">
      <alignment horizontal="left" vertical="center" wrapText="1"/>
    </xf>
    <xf numFmtId="49" fontId="71" fillId="5" borderId="12" xfId="0" quotePrefix="1" applyNumberFormat="1" applyFont="1" applyFill="1" applyBorder="1" applyAlignment="1">
      <alignment horizontal="center" vertical="center" wrapText="1"/>
    </xf>
    <xf numFmtId="49" fontId="71" fillId="5" borderId="1" xfId="0" quotePrefix="1" applyNumberFormat="1" applyFont="1" applyFill="1" applyBorder="1" applyAlignment="1">
      <alignment horizontal="center" vertical="center" wrapText="1"/>
    </xf>
    <xf numFmtId="44" fontId="9" fillId="5" borderId="13" xfId="1" applyFont="1" applyFill="1" applyBorder="1" applyAlignment="1">
      <alignment horizontal="center" vertical="center" wrapText="1"/>
    </xf>
    <xf numFmtId="171" fontId="9" fillId="5" borderId="12" xfId="1" applyNumberFormat="1" applyFont="1" applyFill="1" applyBorder="1" applyAlignment="1">
      <alignment horizontal="right" vertical="center" wrapText="1"/>
    </xf>
    <xf numFmtId="171" fontId="9" fillId="5" borderId="1" xfId="1" applyNumberFormat="1" applyFont="1" applyFill="1" applyBorder="1" applyAlignment="1">
      <alignment horizontal="right" vertical="center" wrapText="1"/>
    </xf>
    <xf numFmtId="171" fontId="9" fillId="5" borderId="13" xfId="1" applyNumberFormat="1" applyFont="1" applyFill="1" applyBorder="1" applyAlignment="1">
      <alignment horizontal="right" vertical="center" wrapText="1"/>
    </xf>
    <xf numFmtId="44" fontId="9" fillId="5" borderId="12" xfId="1" applyFont="1" applyFill="1" applyBorder="1" applyAlignment="1">
      <alignment horizontal="center" vertical="center" wrapText="1"/>
    </xf>
    <xf numFmtId="44" fontId="9" fillId="5" borderId="1" xfId="1" applyFont="1" applyFill="1" applyBorder="1" applyAlignment="1">
      <alignment horizontal="center" vertical="center" wrapText="1"/>
    </xf>
    <xf numFmtId="44" fontId="9" fillId="5" borderId="5" xfId="1" applyFont="1" applyFill="1" applyBorder="1" applyAlignment="1">
      <alignment horizontal="center" vertical="center" wrapText="1"/>
    </xf>
    <xf numFmtId="49" fontId="30" fillId="0" borderId="24" xfId="0" quotePrefix="1" applyNumberFormat="1" applyFont="1" applyBorder="1" applyAlignment="1">
      <alignment horizontal="center" vertical="center" wrapText="1"/>
    </xf>
    <xf numFmtId="0" fontId="30" fillId="0" borderId="24" xfId="0" applyFont="1" applyBorder="1" applyAlignment="1">
      <alignment vertical="center" wrapText="1"/>
    </xf>
    <xf numFmtId="0" fontId="30" fillId="0" borderId="24" xfId="0" applyFont="1" applyBorder="1" applyAlignment="1">
      <alignment horizontal="center" vertical="center" wrapText="1"/>
    </xf>
    <xf numFmtId="44" fontId="24" fillId="0" borderId="21" xfId="1" applyFont="1" applyBorder="1" applyAlignment="1">
      <alignment horizontal="center" vertical="center" wrapText="1"/>
    </xf>
    <xf numFmtId="171" fontId="29" fillId="0" borderId="23" xfId="1" applyNumberFormat="1" applyFont="1" applyFill="1" applyBorder="1" applyAlignment="1">
      <alignment horizontal="right" vertical="center" wrapText="1"/>
    </xf>
    <xf numFmtId="171" fontId="29" fillId="0" borderId="24" xfId="1" applyNumberFormat="1" applyFont="1" applyFill="1" applyBorder="1" applyAlignment="1">
      <alignment horizontal="right" vertical="center" wrapText="1"/>
    </xf>
    <xf numFmtId="171" fontId="29" fillId="0" borderId="21" xfId="1" applyNumberFormat="1" applyFont="1" applyFill="1" applyBorder="1" applyAlignment="1">
      <alignment horizontal="right" vertical="center" wrapText="1"/>
    </xf>
    <xf numFmtId="44" fontId="29" fillId="0" borderId="23" xfId="1" applyFont="1" applyFill="1" applyBorder="1" applyAlignment="1">
      <alignment vertical="center" wrapText="1"/>
    </xf>
    <xf numFmtId="44" fontId="29" fillId="0" borderId="109" xfId="1" applyFont="1" applyFill="1" applyBorder="1" applyAlignment="1">
      <alignment vertical="center" wrapText="1"/>
    </xf>
    <xf numFmtId="44" fontId="29" fillId="0" borderId="21" xfId="1" applyFont="1" applyFill="1" applyBorder="1" applyAlignment="1">
      <alignment vertical="center" wrapText="1"/>
    </xf>
    <xf numFmtId="49" fontId="27" fillId="5" borderId="107" xfId="0" applyNumberFormat="1" applyFont="1" applyFill="1" applyBorder="1" applyAlignment="1">
      <alignment horizontal="center" vertical="center" wrapText="1" readingOrder="1"/>
    </xf>
    <xf numFmtId="49" fontId="27" fillId="5" borderId="74" xfId="0" applyNumberFormat="1" applyFont="1" applyFill="1" applyBorder="1" applyAlignment="1">
      <alignment horizontal="center" vertical="center" wrapText="1" readingOrder="1"/>
    </xf>
    <xf numFmtId="44" fontId="27" fillId="5" borderId="85" xfId="1" applyFont="1" applyFill="1" applyBorder="1" applyAlignment="1">
      <alignment horizontal="center" vertical="center" wrapText="1" readingOrder="1"/>
    </xf>
    <xf numFmtId="171" fontId="27" fillId="5" borderId="110" xfId="1" applyNumberFormat="1" applyFont="1" applyFill="1" applyBorder="1" applyAlignment="1">
      <alignment horizontal="right" vertical="center" wrapText="1" readingOrder="1"/>
    </xf>
    <xf numFmtId="171" fontId="27" fillId="5" borderId="111" xfId="1" applyNumberFormat="1" applyFont="1" applyFill="1" applyBorder="1" applyAlignment="1">
      <alignment horizontal="right" vertical="center" wrapText="1" readingOrder="1"/>
    </xf>
    <xf numFmtId="171" fontId="27" fillId="5" borderId="112" xfId="1" applyNumberFormat="1" applyFont="1" applyFill="1" applyBorder="1" applyAlignment="1">
      <alignment horizontal="right" vertical="center" wrapText="1" readingOrder="1"/>
    </xf>
    <xf numFmtId="44" fontId="27" fillId="5" borderId="110" xfId="1" applyFont="1" applyFill="1" applyBorder="1" applyAlignment="1">
      <alignment horizontal="center" vertical="center" wrapText="1" readingOrder="1"/>
    </xf>
    <xf numFmtId="44" fontId="27" fillId="5" borderId="111" xfId="1" applyFont="1" applyFill="1" applyBorder="1" applyAlignment="1">
      <alignment horizontal="center" vertical="center" wrapText="1" readingOrder="1"/>
    </xf>
    <xf numFmtId="44" fontId="27" fillId="5" borderId="123" xfId="1" applyFont="1" applyFill="1" applyBorder="1" applyAlignment="1">
      <alignment horizontal="center" vertical="center" wrapText="1" readingOrder="1"/>
    </xf>
    <xf numFmtId="164" fontId="24" fillId="0" borderId="1" xfId="5" quotePrefix="1" applyNumberFormat="1" applyFont="1" applyBorder="1" applyAlignment="1">
      <alignment horizontal="center" vertical="center" wrapText="1"/>
    </xf>
    <xf numFmtId="0" fontId="29" fillId="0" borderId="4" xfId="0" applyFont="1" applyBorder="1" applyAlignment="1">
      <alignment horizontal="left" vertical="center" wrapText="1" readingOrder="1"/>
    </xf>
    <xf numFmtId="0" fontId="29" fillId="0" borderId="1" xfId="0" applyFont="1" applyBorder="1" applyAlignment="1">
      <alignment horizontal="left" vertical="center" wrapText="1" readingOrder="1"/>
    </xf>
    <xf numFmtId="49" fontId="29" fillId="0" borderId="1" xfId="5" applyNumberFormat="1" applyFont="1" applyBorder="1" applyAlignment="1">
      <alignment vertical="center" wrapText="1" readingOrder="1"/>
    </xf>
    <xf numFmtId="49" fontId="29" fillId="0" borderId="107" xfId="0" applyNumberFormat="1" applyFont="1" applyBorder="1" applyAlignment="1">
      <alignment horizontal="center" vertical="center" wrapText="1" readingOrder="1"/>
    </xf>
    <xf numFmtId="49" fontId="29" fillId="0" borderId="74" xfId="0" applyNumberFormat="1" applyFont="1" applyBorder="1" applyAlignment="1">
      <alignment horizontal="center" vertical="center" wrapText="1" readingOrder="1"/>
    </xf>
    <xf numFmtId="49" fontId="29" fillId="0" borderId="4" xfId="5" applyNumberFormat="1" applyFont="1" applyBorder="1" applyAlignment="1">
      <alignment vertical="center" wrapText="1" readingOrder="1"/>
    </xf>
    <xf numFmtId="49" fontId="29" fillId="0" borderId="0" xfId="0" applyNumberFormat="1" applyFont="1" applyAlignment="1">
      <alignment horizontal="center" vertical="center" wrapText="1" readingOrder="1"/>
    </xf>
    <xf numFmtId="49" fontId="29" fillId="0" borderId="2" xfId="5" applyNumberFormat="1" applyFont="1" applyBorder="1" applyAlignment="1">
      <alignment vertical="center" wrapText="1" readingOrder="1"/>
    </xf>
    <xf numFmtId="49" fontId="29" fillId="0" borderId="75" xfId="0" applyNumberFormat="1" applyFont="1" applyBorder="1" applyAlignment="1">
      <alignment horizontal="center" vertical="center" wrapText="1" readingOrder="1"/>
    </xf>
    <xf numFmtId="49" fontId="29" fillId="0" borderId="3" xfId="5" applyNumberFormat="1" applyFont="1" applyBorder="1" applyAlignment="1">
      <alignment vertical="center" wrapText="1" readingOrder="1"/>
    </xf>
    <xf numFmtId="49" fontId="29" fillId="0" borderId="29" xfId="0" applyNumberFormat="1" applyFont="1" applyBorder="1" applyAlignment="1">
      <alignment horizontal="center" vertical="center" wrapText="1" readingOrder="1"/>
    </xf>
    <xf numFmtId="0" fontId="29" fillId="0" borderId="30" xfId="0" applyFont="1" applyBorder="1" applyAlignment="1">
      <alignment horizontal="left" vertical="center" wrapText="1" readingOrder="1"/>
    </xf>
    <xf numFmtId="166" fontId="29" fillId="0" borderId="30" xfId="0" applyNumberFormat="1" applyFont="1" applyBorder="1" applyAlignment="1">
      <alignment horizontal="center" vertical="center" wrapText="1"/>
    </xf>
    <xf numFmtId="49" fontId="29" fillId="0" borderId="12" xfId="0" applyNumberFormat="1" applyFont="1" applyBorder="1" applyAlignment="1">
      <alignment horizontal="center" vertical="center" wrapText="1" readingOrder="1"/>
    </xf>
    <xf numFmtId="49" fontId="29" fillId="0" borderId="1" xfId="0" applyNumberFormat="1" applyFont="1" applyBorder="1" applyAlignment="1">
      <alignment vertical="center" wrapText="1" readingOrder="1"/>
    </xf>
    <xf numFmtId="164" fontId="24" fillId="0" borderId="30" xfId="5" quotePrefix="1" applyNumberFormat="1" applyFont="1" applyBorder="1" applyAlignment="1">
      <alignment horizontal="center" vertical="center" wrapText="1"/>
    </xf>
    <xf numFmtId="49" fontId="29" fillId="0" borderId="30" xfId="0" applyNumberFormat="1" applyFont="1" applyBorder="1" applyAlignment="1">
      <alignment vertical="center" wrapText="1" readingOrder="1"/>
    </xf>
    <xf numFmtId="44" fontId="24" fillId="0" borderId="120" xfId="1" applyFont="1" applyBorder="1" applyAlignment="1">
      <alignment horizontal="center" vertical="center" wrapText="1"/>
    </xf>
    <xf numFmtId="49" fontId="71" fillId="6" borderId="16" xfId="0" applyNumberFormat="1" applyFont="1" applyFill="1" applyBorder="1" applyAlignment="1">
      <alignment horizontal="center" vertical="center" wrapText="1"/>
    </xf>
    <xf numFmtId="49" fontId="71" fillId="6" borderId="4" xfId="0" applyNumberFormat="1" applyFont="1" applyFill="1" applyBorder="1" applyAlignment="1">
      <alignment horizontal="center" vertical="center" wrapText="1"/>
    </xf>
    <xf numFmtId="44" fontId="9" fillId="6" borderId="22" xfId="1" applyFont="1" applyFill="1" applyBorder="1" applyAlignment="1">
      <alignment vertical="center"/>
    </xf>
    <xf numFmtId="171" fontId="9" fillId="6" borderId="16" xfId="1" applyNumberFormat="1" applyFont="1" applyFill="1" applyBorder="1" applyAlignment="1">
      <alignment horizontal="right" vertical="center"/>
    </xf>
    <xf numFmtId="171" fontId="9" fillId="6" borderId="4" xfId="1" applyNumberFormat="1" applyFont="1" applyFill="1" applyBorder="1" applyAlignment="1">
      <alignment horizontal="right" vertical="center"/>
    </xf>
    <xf numFmtId="171" fontId="9" fillId="6" borderId="22" xfId="1" applyNumberFormat="1" applyFont="1" applyFill="1" applyBorder="1" applyAlignment="1">
      <alignment horizontal="right" vertical="center"/>
    </xf>
    <xf numFmtId="44" fontId="9" fillId="6" borderId="16" xfId="1" applyFont="1" applyFill="1" applyBorder="1" applyAlignment="1">
      <alignment vertical="center"/>
    </xf>
    <xf numFmtId="44" fontId="9" fillId="6" borderId="4" xfId="1" applyFont="1" applyFill="1" applyBorder="1" applyAlignment="1">
      <alignment vertical="center"/>
    </xf>
    <xf numFmtId="44" fontId="9" fillId="6" borderId="53" xfId="1" applyFont="1" applyFill="1" applyBorder="1" applyAlignment="1">
      <alignment vertical="center"/>
    </xf>
    <xf numFmtId="49" fontId="71" fillId="5" borderId="12" xfId="0" applyNumberFormat="1" applyFont="1" applyFill="1" applyBorder="1" applyAlignment="1">
      <alignment horizontal="center" vertical="center" wrapText="1"/>
    </xf>
    <xf numFmtId="49" fontId="71" fillId="5" borderId="1" xfId="0" applyNumberFormat="1" applyFont="1" applyFill="1" applyBorder="1" applyAlignment="1">
      <alignment horizontal="center" vertical="center" wrapText="1"/>
    </xf>
    <xf numFmtId="44" fontId="9" fillId="5" borderId="13" xfId="1" applyFont="1" applyFill="1" applyBorder="1" applyAlignment="1">
      <alignment vertical="center"/>
    </xf>
    <xf numFmtId="171" fontId="9" fillId="5" borderId="12" xfId="1" applyNumberFormat="1" applyFont="1" applyFill="1" applyBorder="1" applyAlignment="1">
      <alignment horizontal="right" vertical="center"/>
    </xf>
    <xf numFmtId="171" fontId="9" fillId="5" borderId="1" xfId="1" applyNumberFormat="1" applyFont="1" applyFill="1" applyBorder="1" applyAlignment="1">
      <alignment horizontal="right" vertical="center"/>
    </xf>
    <xf numFmtId="171" fontId="9" fillId="5" borderId="13" xfId="1" applyNumberFormat="1" applyFont="1" applyFill="1" applyBorder="1" applyAlignment="1">
      <alignment horizontal="right" vertical="center"/>
    </xf>
    <xf numFmtId="44" fontId="9" fillId="5" borderId="12" xfId="1" applyFont="1" applyFill="1" applyBorder="1" applyAlignment="1">
      <alignment vertical="center"/>
    </xf>
    <xf numFmtId="44" fontId="9" fillId="5" borderId="1" xfId="1" applyFont="1" applyFill="1" applyBorder="1" applyAlignment="1">
      <alignment vertical="center"/>
    </xf>
    <xf numFmtId="44" fontId="9" fillId="5" borderId="5" xfId="1" applyFont="1" applyFill="1" applyBorder="1" applyAlignment="1">
      <alignment vertical="center"/>
    </xf>
    <xf numFmtId="49" fontId="24" fillId="0" borderId="5" xfId="0" applyNumberFormat="1" applyFont="1" applyBorder="1" applyAlignment="1">
      <alignment vertical="center"/>
    </xf>
    <xf numFmtId="49" fontId="24" fillId="0" borderId="6" xfId="0" applyNumberFormat="1" applyFont="1" applyBorder="1" applyAlignment="1">
      <alignment vertical="center"/>
    </xf>
    <xf numFmtId="49" fontId="24" fillId="0" borderId="29" xfId="0" applyNumberFormat="1" applyFont="1" applyBorder="1" applyAlignment="1">
      <alignment horizontal="center" vertical="center"/>
    </xf>
    <xf numFmtId="0" fontId="13" fillId="2" borderId="30" xfId="0" applyFont="1" applyFill="1" applyBorder="1" applyAlignment="1">
      <alignment horizontal="center" vertical="center" wrapText="1"/>
    </xf>
    <xf numFmtId="49" fontId="24" fillId="0" borderId="80" xfId="0" applyNumberFormat="1" applyFont="1" applyBorder="1" applyAlignment="1">
      <alignment vertical="center"/>
    </xf>
    <xf numFmtId="49" fontId="71" fillId="6" borderId="12" xfId="0" applyNumberFormat="1" applyFont="1" applyFill="1" applyBorder="1" applyAlignment="1">
      <alignment horizontal="center" vertical="center" wrapText="1"/>
    </xf>
    <xf numFmtId="49" fontId="71" fillId="6" borderId="1" xfId="0" applyNumberFormat="1" applyFont="1" applyFill="1" applyBorder="1" applyAlignment="1">
      <alignment horizontal="center" vertical="center" wrapText="1"/>
    </xf>
    <xf numFmtId="44" fontId="9" fillId="6" borderId="13" xfId="1" applyFont="1" applyFill="1" applyBorder="1" applyAlignment="1">
      <alignment vertical="center"/>
    </xf>
    <xf numFmtId="171" fontId="9" fillId="6" borderId="12" xfId="1" applyNumberFormat="1" applyFont="1" applyFill="1" applyBorder="1" applyAlignment="1">
      <alignment horizontal="right" vertical="center"/>
    </xf>
    <xf numFmtId="171" fontId="9" fillId="6" borderId="1" xfId="1" applyNumberFormat="1" applyFont="1" applyFill="1" applyBorder="1" applyAlignment="1">
      <alignment horizontal="right" vertical="center"/>
    </xf>
    <xf numFmtId="171" fontId="9" fillId="6" borderId="13" xfId="1" applyNumberFormat="1" applyFont="1" applyFill="1" applyBorder="1" applyAlignment="1">
      <alignment horizontal="right" vertical="center"/>
    </xf>
    <xf numFmtId="44" fontId="9" fillId="6" borderId="12" xfId="1" applyFont="1" applyFill="1" applyBorder="1" applyAlignment="1">
      <alignment vertical="center"/>
    </xf>
    <xf numFmtId="44" fontId="9" fillId="6" borderId="1" xfId="1" applyFont="1" applyFill="1" applyBorder="1" applyAlignment="1">
      <alignment vertical="center"/>
    </xf>
    <xf numFmtId="44" fontId="9" fillId="6" borderId="5" xfId="1" applyFont="1" applyFill="1" applyBorder="1" applyAlignment="1">
      <alignment vertical="center"/>
    </xf>
    <xf numFmtId="0" fontId="13" fillId="0" borderId="5" xfId="0" applyFont="1" applyBorder="1" applyAlignment="1">
      <alignment horizontal="center" vertical="center" wrapText="1"/>
    </xf>
    <xf numFmtId="49" fontId="24" fillId="0" borderId="6" xfId="0" applyNumberFormat="1" applyFont="1" applyBorder="1" applyAlignment="1">
      <alignment vertical="center" wrapText="1"/>
    </xf>
    <xf numFmtId="44" fontId="27" fillId="4" borderId="56" xfId="1" applyFont="1" applyFill="1" applyBorder="1" applyAlignment="1">
      <alignment horizontal="right" vertical="center" wrapText="1"/>
    </xf>
    <xf numFmtId="171" fontId="27" fillId="4" borderId="125" xfId="1" applyNumberFormat="1" applyFont="1" applyFill="1" applyBorder="1" applyAlignment="1">
      <alignment horizontal="right" vertical="center" wrapText="1"/>
    </xf>
    <xf numFmtId="171" fontId="27" fillId="4" borderId="126" xfId="1" applyNumberFormat="1" applyFont="1" applyFill="1" applyBorder="1" applyAlignment="1">
      <alignment horizontal="right" vertical="center" wrapText="1"/>
    </xf>
    <xf numFmtId="171" fontId="27" fillId="4" borderId="127" xfId="1" applyNumberFormat="1" applyFont="1" applyFill="1" applyBorder="1" applyAlignment="1">
      <alignment horizontal="right" vertical="center" wrapText="1"/>
    </xf>
    <xf numFmtId="44" fontId="27" fillId="4" borderId="62" xfId="1" applyFont="1" applyFill="1" applyBorder="1" applyAlignment="1">
      <alignment horizontal="right" vertical="center" wrapText="1"/>
    </xf>
    <xf numFmtId="44" fontId="27" fillId="4" borderId="63" xfId="1" applyFont="1" applyFill="1" applyBorder="1" applyAlignment="1">
      <alignment horizontal="right" vertical="center" wrapText="1"/>
    </xf>
    <xf numFmtId="44" fontId="27" fillId="4" borderId="67" xfId="1" applyFont="1" applyFill="1" applyBorder="1" applyAlignment="1">
      <alignment horizontal="right" vertical="center" wrapText="1"/>
    </xf>
    <xf numFmtId="49" fontId="7" fillId="0" borderId="14" xfId="0" applyNumberFormat="1" applyFont="1" applyBorder="1" applyAlignment="1">
      <alignment horizontal="center" vertical="center"/>
    </xf>
    <xf numFmtId="49" fontId="7" fillId="0" borderId="2" xfId="0" applyNumberFormat="1" applyFont="1" applyBorder="1" applyAlignment="1">
      <alignment horizontal="center" vertical="center"/>
    </xf>
    <xf numFmtId="0" fontId="7" fillId="0" borderId="2" xfId="0" applyFont="1" applyBorder="1" applyAlignment="1">
      <alignment horizontal="center" vertical="center"/>
    </xf>
    <xf numFmtId="0" fontId="26" fillId="0" borderId="2" xfId="0" applyFont="1" applyBorder="1" applyAlignment="1">
      <alignment vertical="center" wrapText="1"/>
    </xf>
    <xf numFmtId="44" fontId="24" fillId="0" borderId="32" xfId="1" applyFont="1" applyBorder="1" applyAlignment="1">
      <alignment horizontal="center" vertical="center" wrapText="1"/>
    </xf>
    <xf numFmtId="49" fontId="29" fillId="0" borderId="129" xfId="0" applyNumberFormat="1" applyFont="1" applyBorder="1" applyAlignment="1">
      <alignment horizontal="center" vertical="center" wrapText="1" readingOrder="1"/>
    </xf>
    <xf numFmtId="49" fontId="29" fillId="0" borderId="73" xfId="0" applyNumberFormat="1" applyFont="1" applyBorder="1" applyAlignment="1">
      <alignment horizontal="right" vertical="center" wrapText="1" readingOrder="1"/>
    </xf>
    <xf numFmtId="49" fontId="29" fillId="0" borderId="76" xfId="0" applyNumberFormat="1" applyFont="1" applyBorder="1" applyAlignment="1">
      <alignment horizontal="right" vertical="center" wrapText="1" readingOrder="1"/>
    </xf>
    <xf numFmtId="49" fontId="29" fillId="0" borderId="2" xfId="0" applyNumberFormat="1" applyFont="1" applyBorder="1" applyAlignment="1">
      <alignment horizontal="center" vertical="center" wrapText="1" readingOrder="1"/>
    </xf>
    <xf numFmtId="0" fontId="29" fillId="0" borderId="2" xfId="0" applyFont="1" applyBorder="1" applyAlignment="1">
      <alignment horizontal="left" vertical="center" wrapText="1" readingOrder="1"/>
    </xf>
    <xf numFmtId="49" fontId="24" fillId="0" borderId="14" xfId="0" applyNumberFormat="1" applyFont="1" applyBorder="1" applyAlignment="1">
      <alignment horizontal="center" vertical="center"/>
    </xf>
    <xf numFmtId="49" fontId="24" fillId="0" borderId="2" xfId="0" applyNumberFormat="1" applyFont="1" applyBorder="1" applyAlignment="1">
      <alignment horizontal="center" vertical="center"/>
    </xf>
    <xf numFmtId="0" fontId="13" fillId="2" borderId="2" xfId="0" applyFont="1" applyFill="1" applyBorder="1" applyAlignment="1">
      <alignment horizontal="center" vertical="center" wrapText="1"/>
    </xf>
    <xf numFmtId="49" fontId="24" fillId="0" borderId="83" xfId="0" applyNumberFormat="1" applyFont="1" applyBorder="1" applyAlignment="1">
      <alignment vertical="center"/>
    </xf>
    <xf numFmtId="0" fontId="13" fillId="0" borderId="65" xfId="0" applyFont="1" applyBorder="1" applyAlignment="1">
      <alignment horizontal="center" vertical="center" wrapText="1"/>
    </xf>
    <xf numFmtId="0" fontId="24" fillId="0" borderId="2" xfId="0" applyFont="1" applyBorder="1" applyAlignment="1">
      <alignment vertical="center" wrapText="1"/>
    </xf>
    <xf numFmtId="0" fontId="13" fillId="0" borderId="2" xfId="0" applyFont="1" applyBorder="1" applyAlignment="1">
      <alignment horizontal="center" vertical="center" wrapText="1"/>
    </xf>
    <xf numFmtId="49" fontId="24" fillId="0" borderId="83" xfId="0" applyNumberFormat="1" applyFont="1" applyBorder="1" applyAlignment="1">
      <alignment vertical="center" wrapText="1"/>
    </xf>
    <xf numFmtId="49" fontId="24" fillId="7" borderId="130" xfId="0" applyNumberFormat="1" applyFont="1" applyFill="1" applyBorder="1" applyAlignment="1">
      <alignment horizontal="center" vertical="center" wrapText="1"/>
    </xf>
    <xf numFmtId="49" fontId="24" fillId="7" borderId="131" xfId="0" applyNumberFormat="1" applyFont="1" applyFill="1" applyBorder="1" applyAlignment="1">
      <alignment horizontal="center" vertical="center" wrapText="1"/>
    </xf>
    <xf numFmtId="44" fontId="29" fillId="7" borderId="132" xfId="1" applyFont="1" applyFill="1" applyBorder="1" applyAlignment="1">
      <alignment vertical="center" wrapText="1"/>
    </xf>
    <xf numFmtId="171" fontId="29" fillId="7" borderId="130" xfId="1" applyNumberFormat="1" applyFont="1" applyFill="1" applyBorder="1" applyAlignment="1">
      <alignment horizontal="right" vertical="center" wrapText="1"/>
    </xf>
    <xf numFmtId="171" fontId="29" fillId="7" borderId="131" xfId="1" applyNumberFormat="1" applyFont="1" applyFill="1" applyBorder="1" applyAlignment="1">
      <alignment horizontal="right" vertical="center" wrapText="1"/>
    </xf>
    <xf numFmtId="171" fontId="29" fillId="7" borderId="132" xfId="1" applyNumberFormat="1" applyFont="1" applyFill="1" applyBorder="1" applyAlignment="1">
      <alignment horizontal="right" vertical="center" wrapText="1"/>
    </xf>
    <xf numFmtId="44" fontId="29" fillId="7" borderId="130" xfId="1" applyFont="1" applyFill="1" applyBorder="1" applyAlignment="1">
      <alignment vertical="center" wrapText="1"/>
    </xf>
    <xf numFmtId="44" fontId="29" fillId="7" borderId="131" xfId="1" applyFont="1" applyFill="1" applyBorder="1" applyAlignment="1">
      <alignment vertical="center" wrapText="1"/>
    </xf>
    <xf numFmtId="44" fontId="29" fillId="7" borderId="133" xfId="1" applyFont="1" applyFill="1" applyBorder="1" applyAlignment="1">
      <alignment vertical="center" wrapText="1"/>
    </xf>
    <xf numFmtId="10" fontId="24" fillId="7" borderId="134" xfId="2" applyNumberFormat="1" applyFont="1" applyFill="1" applyBorder="1" applyAlignment="1">
      <alignment horizontal="center" vertical="center" wrapText="1"/>
    </xf>
    <xf numFmtId="44" fontId="27" fillId="6" borderId="58" xfId="1" applyFont="1" applyFill="1" applyBorder="1" applyAlignment="1">
      <alignment horizontal="right" vertical="center" wrapText="1"/>
    </xf>
    <xf numFmtId="0" fontId="24" fillId="7" borderId="131" xfId="0" applyFont="1" applyFill="1" applyBorder="1" applyAlignment="1">
      <alignment horizontal="left" vertical="center" wrapText="1"/>
    </xf>
    <xf numFmtId="170" fontId="24" fillId="7" borderId="133" xfId="0" applyNumberFormat="1" applyFont="1" applyFill="1" applyBorder="1" applyAlignment="1">
      <alignment horizontal="center" vertical="center" wrapText="1"/>
    </xf>
    <xf numFmtId="4" fontId="24" fillId="7" borderId="133" xfId="0" applyNumberFormat="1" applyFont="1" applyFill="1" applyBorder="1" applyAlignment="1">
      <alignment horizontal="center" vertical="center" wrapText="1"/>
    </xf>
    <xf numFmtId="44" fontId="24" fillId="7" borderId="132" xfId="1" applyFont="1" applyFill="1" applyBorder="1" applyAlignment="1">
      <alignment horizontal="center" vertical="center" wrapText="1"/>
    </xf>
    <xf numFmtId="44" fontId="27" fillId="9" borderId="28" xfId="1" applyFont="1" applyFill="1" applyBorder="1" applyAlignment="1">
      <alignment horizontal="right" vertical="center" wrapText="1"/>
    </xf>
    <xf numFmtId="171" fontId="27" fillId="9" borderId="26" xfId="1" applyNumberFormat="1" applyFont="1" applyFill="1" applyBorder="1" applyAlignment="1">
      <alignment horizontal="right" vertical="center" wrapText="1"/>
    </xf>
    <xf numFmtId="171" fontId="27" fillId="9" borderId="27" xfId="1" applyNumberFormat="1" applyFont="1" applyFill="1" applyBorder="1" applyAlignment="1">
      <alignment horizontal="right" vertical="center" wrapText="1"/>
    </xf>
    <xf numFmtId="171" fontId="27" fillId="9" borderId="28" xfId="1" applyNumberFormat="1" applyFont="1" applyFill="1" applyBorder="1" applyAlignment="1">
      <alignment horizontal="right" vertical="center" wrapText="1"/>
    </xf>
    <xf numFmtId="44" fontId="27" fillId="9" borderId="26" xfId="1" applyFont="1" applyFill="1" applyBorder="1" applyAlignment="1">
      <alignment horizontal="right" vertical="center" wrapText="1"/>
    </xf>
    <xf numFmtId="44" fontId="27" fillId="9" borderId="27" xfId="1" applyFont="1" applyFill="1" applyBorder="1" applyAlignment="1">
      <alignment horizontal="right" vertical="center" wrapText="1"/>
    </xf>
    <xf numFmtId="44" fontId="27" fillId="9" borderId="121" xfId="1" applyFont="1" applyFill="1" applyBorder="1" applyAlignment="1">
      <alignment horizontal="right" vertical="center" wrapText="1"/>
    </xf>
    <xf numFmtId="44" fontId="27" fillId="9" borderId="56" xfId="1" applyFont="1" applyFill="1" applyBorder="1" applyAlignment="1">
      <alignment horizontal="right" vertical="center" wrapText="1"/>
    </xf>
    <xf numFmtId="171" fontId="27" fillId="9" borderId="62" xfId="1" applyNumberFormat="1" applyFont="1" applyFill="1" applyBorder="1" applyAlignment="1">
      <alignment horizontal="right" vertical="center" wrapText="1"/>
    </xf>
    <xf numFmtId="171" fontId="27" fillId="9" borderId="63" xfId="1" applyNumberFormat="1" applyFont="1" applyFill="1" applyBorder="1" applyAlignment="1">
      <alignment horizontal="right" vertical="center" wrapText="1"/>
    </xf>
    <xf numFmtId="171" fontId="27" fillId="9" borderId="67" xfId="1" applyNumberFormat="1" applyFont="1" applyFill="1" applyBorder="1" applyAlignment="1">
      <alignment horizontal="right" vertical="center" wrapText="1"/>
    </xf>
    <xf numFmtId="44" fontId="27" fillId="9" borderId="62" xfId="1" applyFont="1" applyFill="1" applyBorder="1" applyAlignment="1">
      <alignment horizontal="right" vertical="center" wrapText="1"/>
    </xf>
    <xf numFmtId="44" fontId="27" fillId="9" borderId="63" xfId="1" applyFont="1" applyFill="1" applyBorder="1" applyAlignment="1">
      <alignment horizontal="right" vertical="center" wrapText="1"/>
    </xf>
    <xf numFmtId="44" fontId="27" fillId="9" borderId="67" xfId="1" applyFont="1" applyFill="1" applyBorder="1" applyAlignment="1">
      <alignment horizontal="right" vertical="center" wrapText="1"/>
    </xf>
    <xf numFmtId="10" fontId="24" fillId="9" borderId="8" xfId="2" applyNumberFormat="1" applyFont="1" applyFill="1" applyBorder="1" applyAlignment="1">
      <alignment horizontal="center" vertical="center" wrapText="1"/>
    </xf>
    <xf numFmtId="44" fontId="27" fillId="9" borderId="39" xfId="1" applyFont="1" applyFill="1" applyBorder="1" applyAlignment="1">
      <alignment horizontal="right" vertical="center" wrapText="1"/>
    </xf>
    <xf numFmtId="171" fontId="27" fillId="9" borderId="56" xfId="1" applyNumberFormat="1" applyFont="1" applyFill="1" applyBorder="1" applyAlignment="1">
      <alignment horizontal="right" vertical="center" wrapText="1"/>
    </xf>
    <xf numFmtId="49" fontId="11" fillId="10" borderId="70" xfId="0" applyNumberFormat="1" applyFont="1" applyFill="1" applyBorder="1" applyAlignment="1">
      <alignment horizontal="center" vertical="center" wrapText="1"/>
    </xf>
    <xf numFmtId="49" fontId="11" fillId="10" borderId="50" xfId="0" applyNumberFormat="1" applyFont="1" applyFill="1" applyBorder="1" applyAlignment="1">
      <alignment horizontal="center" vertical="center" wrapText="1"/>
    </xf>
    <xf numFmtId="170" fontId="11" fillId="10" borderId="0" xfId="0" applyNumberFormat="1" applyFont="1" applyFill="1" applyAlignment="1">
      <alignment horizontal="center" vertical="center" wrapText="1"/>
    </xf>
    <xf numFmtId="4" fontId="11" fillId="10" borderId="0" xfId="0" applyNumberFormat="1" applyFont="1" applyFill="1" applyAlignment="1">
      <alignment horizontal="center" vertical="center" wrapText="1"/>
    </xf>
    <xf numFmtId="44" fontId="27" fillId="10" borderId="136" xfId="1" applyFont="1" applyFill="1" applyBorder="1" applyAlignment="1">
      <alignment horizontal="right" vertical="center" wrapText="1"/>
    </xf>
    <xf numFmtId="171" fontId="27" fillId="10" borderId="15" xfId="1" applyNumberFormat="1" applyFont="1" applyFill="1" applyBorder="1" applyAlignment="1">
      <alignment horizontal="right" vertical="center" wrapText="1"/>
    </xf>
    <xf numFmtId="171" fontId="27" fillId="10" borderId="3" xfId="1" applyNumberFormat="1" applyFont="1" applyFill="1" applyBorder="1" applyAlignment="1">
      <alignment horizontal="right" vertical="center" wrapText="1"/>
    </xf>
    <xf numFmtId="171" fontId="27" fillId="10" borderId="58" xfId="1" applyNumberFormat="1" applyFont="1" applyFill="1" applyBorder="1" applyAlignment="1">
      <alignment horizontal="right" vertical="center" wrapText="1"/>
    </xf>
    <xf numFmtId="44" fontId="27" fillId="10" borderId="15" xfId="1" applyFont="1" applyFill="1" applyBorder="1" applyAlignment="1">
      <alignment horizontal="right" vertical="center" wrapText="1"/>
    </xf>
    <xf numFmtId="44" fontId="27" fillId="10" borderId="3" xfId="1" applyFont="1" applyFill="1" applyBorder="1" applyAlignment="1">
      <alignment horizontal="right" vertical="center" wrapText="1"/>
    </xf>
    <xf numFmtId="44" fontId="27" fillId="10" borderId="135" xfId="1" applyFont="1" applyFill="1" applyBorder="1" applyAlignment="1">
      <alignment horizontal="right" vertical="center" wrapText="1"/>
    </xf>
    <xf numFmtId="10" fontId="24" fillId="10" borderId="69" xfId="2" applyNumberFormat="1" applyFont="1" applyFill="1" applyBorder="1" applyAlignment="1">
      <alignment horizontal="center" vertical="center" wrapText="1"/>
    </xf>
    <xf numFmtId="0" fontId="61" fillId="0" borderId="0" xfId="0" applyFont="1" applyAlignment="1">
      <alignment horizontal="right" vertical="center"/>
    </xf>
    <xf numFmtId="0" fontId="6" fillId="0" borderId="0" xfId="0" applyFont="1" applyAlignment="1">
      <alignment horizontal="right" vertical="center"/>
    </xf>
    <xf numFmtId="0" fontId="24" fillId="0" borderId="0" xfId="0" applyFont="1"/>
    <xf numFmtId="49" fontId="24" fillId="0" borderId="0" xfId="0" applyNumberFormat="1" applyFont="1" applyAlignment="1">
      <alignment vertical="center" wrapText="1"/>
    </xf>
    <xf numFmtId="0" fontId="24" fillId="0" borderId="0" xfId="0" applyFont="1" applyAlignment="1">
      <alignment vertical="center" wrapText="1"/>
    </xf>
    <xf numFmtId="0" fontId="72" fillId="0" borderId="0" xfId="0" applyFont="1" applyAlignment="1">
      <alignment horizontal="center" vertical="center"/>
    </xf>
    <xf numFmtId="0" fontId="24" fillId="0" borderId="0" xfId="0" applyFont="1" applyAlignment="1">
      <alignment horizontal="center" vertical="center" wrapText="1"/>
    </xf>
    <xf numFmtId="0" fontId="24" fillId="0" borderId="0" xfId="0" applyFont="1" applyAlignment="1">
      <alignment horizontal="center" vertical="center"/>
    </xf>
    <xf numFmtId="0" fontId="24" fillId="0" borderId="0" xfId="0" applyFont="1" applyAlignment="1">
      <alignment vertical="center"/>
    </xf>
    <xf numFmtId="4" fontId="24" fillId="0" borderId="0" xfId="0" applyNumberFormat="1" applyFont="1" applyAlignment="1">
      <alignment horizontal="center" vertical="center"/>
    </xf>
    <xf numFmtId="0" fontId="6" fillId="0" borderId="0" xfId="0" applyFont="1" applyAlignment="1">
      <alignment horizontal="right"/>
    </xf>
    <xf numFmtId="0" fontId="55" fillId="0" borderId="0" xfId="0" applyFont="1" applyAlignment="1">
      <alignment horizontal="right" vertical="center"/>
    </xf>
    <xf numFmtId="0" fontId="21" fillId="0" borderId="0" xfId="0" applyFont="1"/>
    <xf numFmtId="0" fontId="34" fillId="0" borderId="0" xfId="0" applyFont="1" applyAlignment="1">
      <alignment horizontal="right"/>
    </xf>
    <xf numFmtId="49" fontId="21" fillId="0" borderId="0" xfId="0" applyNumberFormat="1" applyFont="1" applyAlignment="1">
      <alignment vertical="center" wrapText="1"/>
    </xf>
    <xf numFmtId="0" fontId="21" fillId="0" borderId="0" xfId="0" applyFont="1" applyAlignment="1">
      <alignment vertical="center" wrapText="1"/>
    </xf>
    <xf numFmtId="0" fontId="11" fillId="5" borderId="83" xfId="0" applyFont="1" applyFill="1" applyBorder="1" applyAlignment="1">
      <alignment horizontal="center" vertical="center" wrapText="1"/>
    </xf>
    <xf numFmtId="0" fontId="30" fillId="0" borderId="2" xfId="0" applyFont="1" applyBorder="1" applyAlignment="1">
      <alignment horizontal="center" vertical="center" wrapText="1"/>
    </xf>
    <xf numFmtId="4" fontId="24" fillId="0" borderId="2" xfId="0" applyNumberFormat="1" applyFont="1" applyBorder="1" applyAlignment="1">
      <alignment horizontal="center" vertical="center" wrapText="1"/>
    </xf>
    <xf numFmtId="0" fontId="24" fillId="7" borderId="133" xfId="0" applyFont="1" applyFill="1" applyBorder="1" applyAlignment="1">
      <alignment horizontal="center" vertical="center" wrapText="1"/>
    </xf>
    <xf numFmtId="4" fontId="24" fillId="7" borderId="131" xfId="0" applyNumberFormat="1" applyFont="1" applyFill="1" applyBorder="1" applyAlignment="1">
      <alignment horizontal="center" vertical="center" wrapText="1"/>
    </xf>
    <xf numFmtId="0" fontId="27" fillId="6" borderId="34" xfId="0" applyFont="1" applyFill="1" applyBorder="1" applyAlignment="1">
      <alignment horizontal="left" vertical="center" wrapText="1"/>
    </xf>
    <xf numFmtId="0" fontId="11" fillId="6" borderId="6" xfId="0" applyFont="1" applyFill="1" applyBorder="1" applyAlignment="1">
      <alignment horizontal="left" vertical="center" wrapText="1"/>
    </xf>
    <xf numFmtId="0" fontId="11" fillId="6" borderId="54" xfId="0" applyFont="1" applyFill="1" applyBorder="1" applyAlignment="1">
      <alignment horizontal="left" vertical="center" wrapText="1"/>
    </xf>
    <xf numFmtId="0" fontId="11" fillId="5" borderId="5" xfId="0" applyFont="1" applyFill="1" applyBorder="1" applyAlignment="1">
      <alignment horizontal="left" vertical="center" wrapText="1"/>
    </xf>
    <xf numFmtId="0" fontId="11" fillId="5" borderId="6" xfId="0" applyFont="1" applyFill="1" applyBorder="1" applyAlignment="1">
      <alignment horizontal="left" vertical="center" wrapText="1"/>
    </xf>
    <xf numFmtId="0" fontId="9" fillId="6" borderId="54" xfId="0" applyFont="1" applyFill="1" applyBorder="1" applyAlignment="1">
      <alignment horizontal="left" vertical="center" wrapText="1"/>
    </xf>
    <xf numFmtId="0" fontId="27" fillId="6" borderId="93" xfId="0" applyFont="1" applyFill="1" applyBorder="1" applyAlignment="1">
      <alignment horizontal="left" vertical="center" wrapText="1"/>
    </xf>
    <xf numFmtId="0" fontId="9" fillId="5" borderId="6" xfId="0" applyFont="1" applyFill="1" applyBorder="1" applyAlignment="1">
      <alignment horizontal="left" vertical="center" wrapText="1"/>
    </xf>
    <xf numFmtId="0" fontId="9" fillId="5" borderId="54" xfId="0" applyFont="1" applyFill="1" applyBorder="1" applyAlignment="1">
      <alignment horizontal="left" vertical="center" wrapText="1"/>
    </xf>
    <xf numFmtId="0" fontId="11" fillId="5" borderId="54" xfId="0" applyFont="1" applyFill="1" applyBorder="1" applyAlignment="1">
      <alignment horizontal="left" vertical="center" wrapText="1"/>
    </xf>
    <xf numFmtId="0" fontId="9" fillId="6" borderId="98" xfId="0" applyFont="1" applyFill="1" applyBorder="1" applyAlignment="1">
      <alignment horizontal="left" vertical="center" wrapText="1"/>
    </xf>
    <xf numFmtId="0" fontId="9" fillId="6" borderId="34" xfId="0" applyFont="1" applyFill="1" applyBorder="1" applyAlignment="1">
      <alignment horizontal="left" vertical="center" wrapText="1"/>
    </xf>
    <xf numFmtId="49" fontId="27" fillId="5" borderId="54" xfId="5" applyNumberFormat="1" applyFont="1" applyFill="1" applyBorder="1" applyAlignment="1">
      <alignment horizontal="left" vertical="center" wrapText="1" readingOrder="1"/>
    </xf>
    <xf numFmtId="0" fontId="9" fillId="6" borderId="80" xfId="0" applyFont="1" applyFill="1" applyBorder="1" applyAlignment="1">
      <alignment horizontal="left" vertical="center" wrapText="1"/>
    </xf>
    <xf numFmtId="0" fontId="27" fillId="6" borderId="54" xfId="0" applyFont="1" applyFill="1" applyBorder="1" applyAlignment="1">
      <alignment horizontal="left" vertical="center" wrapText="1"/>
    </xf>
    <xf numFmtId="0" fontId="27" fillId="6" borderId="6" xfId="0" applyFont="1" applyFill="1" applyBorder="1" applyAlignment="1">
      <alignment horizontal="left" vertical="center" wrapText="1"/>
    </xf>
    <xf numFmtId="0" fontId="27" fillId="5" borderId="6" xfId="0" applyFont="1" applyFill="1" applyBorder="1" applyAlignment="1">
      <alignment horizontal="left" vertical="center" wrapText="1"/>
    </xf>
    <xf numFmtId="0" fontId="71" fillId="5" borderId="6" xfId="0" applyFont="1" applyFill="1" applyBorder="1" applyAlignment="1">
      <alignment horizontal="left" vertical="center" wrapText="1"/>
    </xf>
    <xf numFmtId="49" fontId="9" fillId="5" borderId="6" xfId="0" applyNumberFormat="1" applyFont="1" applyFill="1" applyBorder="1" applyAlignment="1">
      <alignment horizontal="left" vertical="center" wrapText="1"/>
    </xf>
    <xf numFmtId="49" fontId="4" fillId="4" borderId="38" xfId="0" applyNumberFormat="1" applyFont="1" applyFill="1" applyBorder="1" applyAlignment="1">
      <alignment horizontal="center" vertical="center" wrapText="1"/>
    </xf>
    <xf numFmtId="49" fontId="11" fillId="9" borderId="38" xfId="0" applyNumberFormat="1" applyFont="1" applyFill="1" applyBorder="1" applyAlignment="1">
      <alignment horizontal="center" vertical="center" wrapText="1"/>
    </xf>
    <xf numFmtId="49" fontId="11" fillId="9" borderId="36" xfId="0" applyNumberFormat="1" applyFont="1" applyFill="1" applyBorder="1" applyAlignment="1">
      <alignment horizontal="center" vertical="center" wrapText="1"/>
    </xf>
    <xf numFmtId="49" fontId="28" fillId="5" borderId="5" xfId="5" applyNumberFormat="1" applyFont="1" applyFill="1" applyBorder="1" applyAlignment="1">
      <alignment horizontal="left" vertical="center" wrapText="1" readingOrder="1"/>
    </xf>
    <xf numFmtId="49" fontId="28" fillId="5" borderId="79" xfId="5" applyNumberFormat="1" applyFont="1" applyFill="1" applyBorder="1" applyAlignment="1">
      <alignment horizontal="left" vertical="center" wrapText="1" readingOrder="1"/>
    </xf>
    <xf numFmtId="49" fontId="28" fillId="5" borderId="122" xfId="5" applyNumberFormat="1" applyFont="1" applyFill="1" applyBorder="1" applyAlignment="1">
      <alignment horizontal="left" vertical="center" wrapText="1" readingOrder="1"/>
    </xf>
    <xf numFmtId="49" fontId="28" fillId="5" borderId="53" xfId="5" applyNumberFormat="1" applyFont="1" applyFill="1" applyBorder="1" applyAlignment="1">
      <alignment horizontal="left" vertical="center" wrapText="1" readingOrder="1"/>
    </xf>
    <xf numFmtId="0" fontId="13" fillId="6" borderId="97" xfId="0" applyFont="1" applyFill="1" applyBorder="1" applyAlignment="1">
      <alignment horizontal="center" vertical="center" wrapText="1"/>
    </xf>
    <xf numFmtId="49" fontId="27" fillId="5" borderId="0" xfId="0" applyNumberFormat="1" applyFont="1" applyFill="1" applyAlignment="1">
      <alignment horizontal="left" vertical="center" wrapText="1" readingOrder="1"/>
    </xf>
    <xf numFmtId="165" fontId="29" fillId="0" borderId="0" xfId="0" applyNumberFormat="1" applyFont="1" applyAlignment="1">
      <alignment horizontal="center" vertical="center" wrapText="1"/>
    </xf>
    <xf numFmtId="49" fontId="29" fillId="0" borderId="5" xfId="0" applyNumberFormat="1" applyFont="1" applyBorder="1" applyAlignment="1">
      <alignment horizontal="center" vertical="center" wrapText="1" readingOrder="1"/>
    </xf>
    <xf numFmtId="49" fontId="30" fillId="0" borderId="14" xfId="0" quotePrefix="1" applyNumberFormat="1" applyFont="1" applyBorder="1" applyAlignment="1">
      <alignment horizontal="center" vertical="center" wrapText="1"/>
    </xf>
    <xf numFmtId="49" fontId="30" fillId="0" borderId="2" xfId="0" applyNumberFormat="1" applyFont="1" applyBorder="1" applyAlignment="1">
      <alignment horizontal="center" vertical="center" wrapText="1"/>
    </xf>
    <xf numFmtId="165" fontId="29" fillId="0" borderId="75" xfId="0" applyNumberFormat="1" applyFont="1" applyBorder="1" applyAlignment="1">
      <alignment horizontal="center" vertical="center" wrapText="1"/>
    </xf>
    <xf numFmtId="10" fontId="24" fillId="9" borderId="69" xfId="2" applyNumberFormat="1" applyFont="1" applyFill="1" applyBorder="1" applyAlignment="1">
      <alignment horizontal="center" vertical="center" wrapText="1"/>
    </xf>
    <xf numFmtId="171" fontId="29" fillId="0" borderId="96" xfId="1" applyNumberFormat="1" applyFont="1" applyFill="1" applyBorder="1" applyAlignment="1">
      <alignment horizontal="right" vertical="center" wrapText="1"/>
    </xf>
    <xf numFmtId="171" fontId="24" fillId="0" borderId="5" xfId="0" applyNumberFormat="1" applyFont="1" applyBorder="1" applyAlignment="1">
      <alignment horizontal="center" vertical="center"/>
    </xf>
    <xf numFmtId="44" fontId="24" fillId="0" borderId="65" xfId="1" applyFont="1" applyBorder="1" applyAlignment="1">
      <alignment horizontal="center" vertical="center"/>
    </xf>
    <xf numFmtId="44" fontId="24" fillId="0" borderId="109" xfId="1" applyFont="1" applyBorder="1" applyAlignment="1">
      <alignment horizontal="center" vertical="center"/>
    </xf>
    <xf numFmtId="171" fontId="24" fillId="0" borderId="65" xfId="0" applyNumberFormat="1" applyFont="1" applyBorder="1" applyAlignment="1">
      <alignment horizontal="center" vertical="center"/>
    </xf>
    <xf numFmtId="171" fontId="24" fillId="0" borderId="109" xfId="0" applyNumberFormat="1" applyFont="1" applyBorder="1" applyAlignment="1">
      <alignment horizontal="center" vertical="center"/>
    </xf>
    <xf numFmtId="44" fontId="24" fillId="0" borderId="24" xfId="1" applyFont="1" applyBorder="1" applyAlignment="1">
      <alignment horizontal="center" vertical="center"/>
    </xf>
    <xf numFmtId="171" fontId="24" fillId="0" borderId="79" xfId="0" applyNumberFormat="1" applyFont="1" applyBorder="1" applyAlignment="1">
      <alignment horizontal="center" vertical="center"/>
    </xf>
    <xf numFmtId="44" fontId="24" fillId="0" borderId="30" xfId="1" applyFont="1" applyBorder="1" applyAlignment="1">
      <alignment horizontal="center" vertical="center"/>
    </xf>
    <xf numFmtId="44" fontId="46" fillId="0" borderId="22" xfId="1" applyFont="1" applyBorder="1" applyAlignment="1">
      <alignment horizontal="center" vertical="center"/>
    </xf>
    <xf numFmtId="44" fontId="45" fillId="0" borderId="4" xfId="1" applyFont="1" applyBorder="1" applyAlignment="1">
      <alignment horizontal="center" vertical="center"/>
    </xf>
    <xf numFmtId="44" fontId="45" fillId="0" borderId="27" xfId="1" applyFont="1" applyBorder="1" applyAlignment="1">
      <alignment horizontal="center" vertical="center"/>
    </xf>
    <xf numFmtId="44" fontId="46" fillId="0" borderId="28" xfId="1" applyFont="1" applyBorder="1" applyAlignment="1">
      <alignment horizontal="center" vertical="center"/>
    </xf>
    <xf numFmtId="0" fontId="41" fillId="0" borderId="40" xfId="0" applyFont="1" applyBorder="1" applyAlignment="1">
      <alignment horizontal="center" vertical="center"/>
    </xf>
    <xf numFmtId="0" fontId="77" fillId="0" borderId="0" xfId="0" applyFont="1" applyAlignment="1">
      <alignment horizontal="right" vertical="center"/>
    </xf>
    <xf numFmtId="0" fontId="75" fillId="0" borderId="0" xfId="0" applyFont="1" applyAlignment="1">
      <alignment horizontal="left" vertical="center"/>
    </xf>
    <xf numFmtId="0" fontId="76" fillId="0" borderId="0" xfId="0" applyFont="1" applyAlignment="1">
      <alignment horizontal="left" vertical="center" wrapText="1"/>
    </xf>
    <xf numFmtId="0" fontId="78" fillId="0" borderId="0" xfId="0" applyFont="1"/>
    <xf numFmtId="0" fontId="79" fillId="0" borderId="0" xfId="0" applyFont="1" applyAlignment="1">
      <alignment horizontal="center" vertical="top"/>
    </xf>
    <xf numFmtId="0" fontId="80" fillId="0" borderId="0" xfId="0" applyFont="1" applyAlignment="1">
      <alignment horizontal="center" vertical="top"/>
    </xf>
    <xf numFmtId="0" fontId="77" fillId="0" borderId="0" xfId="0" applyFont="1" applyAlignment="1">
      <alignment horizontal="center" vertical="center"/>
    </xf>
    <xf numFmtId="0" fontId="32" fillId="0" borderId="0" xfId="0" applyFont="1" applyAlignment="1">
      <alignment horizontal="center" vertical="center" wrapText="1"/>
    </xf>
    <xf numFmtId="0" fontId="32" fillId="0" borderId="0" xfId="0" applyFont="1" applyAlignment="1">
      <alignment horizontal="center" vertical="center"/>
    </xf>
    <xf numFmtId="168" fontId="81" fillId="0" borderId="0" xfId="0" applyNumberFormat="1" applyFont="1" applyAlignment="1">
      <alignment horizontal="left" vertical="center"/>
    </xf>
    <xf numFmtId="4" fontId="32" fillId="0" borderId="0" xfId="0" applyNumberFormat="1" applyFont="1" applyAlignment="1">
      <alignment horizontal="center" vertical="center"/>
    </xf>
    <xf numFmtId="0" fontId="81" fillId="0" borderId="0" xfId="0" applyFont="1" applyAlignment="1">
      <alignment horizontal="left" vertical="center" wrapText="1"/>
    </xf>
    <xf numFmtId="177" fontId="36" fillId="0" borderId="18" xfId="0" applyNumberFormat="1" applyFont="1" applyBorder="1" applyAlignment="1">
      <alignment horizontal="center" vertical="center"/>
    </xf>
    <xf numFmtId="177" fontId="36" fillId="0" borderId="24" xfId="0" applyNumberFormat="1" applyFont="1" applyBorder="1" applyAlignment="1">
      <alignment horizontal="center" vertical="center"/>
    </xf>
    <xf numFmtId="177" fontId="36" fillId="0" borderId="19" xfId="0" applyNumberFormat="1" applyFont="1" applyBorder="1" applyAlignment="1">
      <alignment horizontal="center" vertical="center"/>
    </xf>
    <xf numFmtId="177" fontId="36" fillId="0" borderId="21" xfId="0" applyNumberFormat="1" applyFont="1" applyBorder="1" applyAlignment="1">
      <alignment horizontal="center" vertical="center"/>
    </xf>
    <xf numFmtId="177" fontId="36" fillId="0" borderId="23" xfId="0" applyNumberFormat="1" applyFont="1" applyBorder="1" applyAlignment="1">
      <alignment horizontal="center" vertical="center"/>
    </xf>
    <xf numFmtId="0" fontId="41" fillId="8" borderId="8" xfId="0" applyFont="1" applyFill="1" applyBorder="1" applyAlignment="1">
      <alignment horizontal="center" vertical="center"/>
    </xf>
    <xf numFmtId="9" fontId="43" fillId="8" borderId="63" xfId="2" applyFont="1" applyFill="1" applyBorder="1" applyAlignment="1">
      <alignment horizontal="center" vertical="center"/>
    </xf>
    <xf numFmtId="4" fontId="45" fillId="8" borderId="37" xfId="0" quotePrefix="1" applyNumberFormat="1" applyFont="1" applyFill="1" applyBorder="1" applyAlignment="1">
      <alignment horizontal="center" vertical="center" wrapText="1"/>
    </xf>
    <xf numFmtId="4" fontId="45" fillId="8" borderId="56" xfId="0" quotePrefix="1" applyNumberFormat="1" applyFont="1" applyFill="1" applyBorder="1" applyAlignment="1">
      <alignment horizontal="center" vertical="center" wrapText="1"/>
    </xf>
    <xf numFmtId="0" fontId="41" fillId="0" borderId="137" xfId="0" applyFont="1" applyBorder="1" applyAlignment="1">
      <alignment horizontal="center" vertical="center"/>
    </xf>
    <xf numFmtId="0" fontId="46" fillId="0" borderId="4" xfId="0" applyFont="1" applyBorder="1" applyAlignment="1">
      <alignment horizontal="center" vertical="center"/>
    </xf>
    <xf numFmtId="0" fontId="21" fillId="0" borderId="4" xfId="0" applyFont="1" applyBorder="1" applyAlignment="1">
      <alignment horizontal="center" vertical="center" wrapText="1"/>
    </xf>
    <xf numFmtId="178" fontId="45" fillId="0" borderId="118" xfId="0" applyNumberFormat="1" applyFont="1" applyBorder="1" applyAlignment="1">
      <alignment horizontal="center" vertical="center"/>
    </xf>
    <xf numFmtId="178" fontId="47" fillId="0" borderId="118" xfId="0" applyNumberFormat="1" applyFont="1" applyBorder="1" applyAlignment="1">
      <alignment horizontal="center" vertical="center"/>
    </xf>
    <xf numFmtId="0" fontId="45" fillId="0" borderId="4" xfId="0" applyFont="1" applyBorder="1" applyAlignment="1">
      <alignment horizontal="center" vertical="center" wrapText="1"/>
    </xf>
    <xf numFmtId="44" fontId="45" fillId="0" borderId="16" xfId="1" applyFont="1" applyBorder="1" applyAlignment="1">
      <alignment horizontal="center" vertical="center"/>
    </xf>
    <xf numFmtId="44" fontId="45" fillId="0" borderId="22" xfId="1" applyFont="1" applyBorder="1" applyAlignment="1">
      <alignment horizontal="center" vertical="center"/>
    </xf>
    <xf numFmtId="0" fontId="46" fillId="0" borderId="27" xfId="0" applyFont="1" applyBorder="1" applyAlignment="1">
      <alignment horizontal="center" vertical="center"/>
    </xf>
    <xf numFmtId="0" fontId="21" fillId="0" borderId="27" xfId="0" applyFont="1" applyBorder="1" applyAlignment="1">
      <alignment horizontal="center" vertical="center" wrapText="1"/>
    </xf>
    <xf numFmtId="178" fontId="45" fillId="0" borderId="119" xfId="0" applyNumberFormat="1" applyFont="1" applyBorder="1" applyAlignment="1">
      <alignment horizontal="center" vertical="center"/>
    </xf>
    <xf numFmtId="178" fontId="47" fillId="0" borderId="119" xfId="0" applyNumberFormat="1" applyFont="1" applyBorder="1" applyAlignment="1">
      <alignment horizontal="center" vertical="center"/>
    </xf>
    <xf numFmtId="0" fontId="45" fillId="0" borderId="27" xfId="0" applyFont="1" applyBorder="1" applyAlignment="1">
      <alignment horizontal="center" vertical="center" wrapText="1"/>
    </xf>
    <xf numFmtId="44" fontId="45" fillId="0" borderId="26" xfId="1" applyFont="1" applyBorder="1" applyAlignment="1">
      <alignment horizontal="center" vertical="center"/>
    </xf>
    <xf numFmtId="44" fontId="45" fillId="0" borderId="28" xfId="1" applyFont="1" applyBorder="1" applyAlignment="1">
      <alignment horizontal="center" vertical="center"/>
    </xf>
    <xf numFmtId="0" fontId="82" fillId="0" borderId="8" xfId="0" applyFont="1" applyBorder="1" applyAlignment="1">
      <alignment horizontal="right" vertical="center"/>
    </xf>
    <xf numFmtId="44" fontId="0" fillId="0" borderId="8" xfId="0" applyNumberFormat="1" applyBorder="1" applyAlignment="1">
      <alignment vertical="center"/>
    </xf>
    <xf numFmtId="0" fontId="41" fillId="0" borderId="12" xfId="0" applyFont="1" applyBorder="1" applyAlignment="1">
      <alignment horizontal="center" wrapText="1"/>
    </xf>
    <xf numFmtId="0" fontId="41" fillId="0" borderId="13" xfId="0" applyFont="1" applyBorder="1" applyAlignment="1">
      <alignment horizontal="center" wrapText="1"/>
    </xf>
    <xf numFmtId="0" fontId="41" fillId="0" borderId="12" xfId="0" applyFont="1" applyBorder="1" applyAlignment="1">
      <alignment horizontal="center" vertical="center" wrapText="1"/>
    </xf>
    <xf numFmtId="0" fontId="41" fillId="0" borderId="13" xfId="0" applyFont="1" applyBorder="1" applyAlignment="1">
      <alignment horizontal="center" vertical="center" wrapText="1"/>
    </xf>
    <xf numFmtId="4" fontId="41" fillId="0" borderId="14" xfId="0" applyNumberFormat="1" applyFont="1" applyBorder="1" applyAlignment="1">
      <alignment horizontal="center" vertical="center"/>
    </xf>
    <xf numFmtId="4" fontId="41" fillId="0" borderId="32" xfId="0" applyNumberFormat="1" applyFont="1" applyBorder="1" applyAlignment="1">
      <alignment horizontal="center" vertical="center"/>
    </xf>
    <xf numFmtId="0" fontId="0" fillId="0" borderId="23" xfId="0" applyBorder="1" applyAlignment="1">
      <alignment horizontal="center" vertical="center" wrapText="1"/>
    </xf>
    <xf numFmtId="0" fontId="74" fillId="0" borderId="21" xfId="0" applyFont="1" applyBorder="1" applyAlignment="1">
      <alignment horizontal="center" vertical="center"/>
    </xf>
    <xf numFmtId="0" fontId="0" fillId="0" borderId="71" xfId="0" applyBorder="1" applyAlignment="1">
      <alignment vertical="center"/>
    </xf>
    <xf numFmtId="2" fontId="0" fillId="0" borderId="0" xfId="0" applyNumberFormat="1" applyAlignment="1">
      <alignment vertical="center"/>
    </xf>
    <xf numFmtId="2" fontId="0" fillId="0" borderId="136" xfId="0" applyNumberFormat="1" applyBorder="1" applyAlignment="1">
      <alignment vertical="center"/>
    </xf>
    <xf numFmtId="0" fontId="0" fillId="0" borderId="136" xfId="0" applyBorder="1" applyAlignment="1">
      <alignment vertical="center"/>
    </xf>
    <xf numFmtId="2" fontId="0" fillId="11" borderId="140" xfId="0" applyNumberFormat="1" applyFill="1" applyBorder="1" applyAlignment="1">
      <alignment horizontal="center" vertical="center"/>
    </xf>
    <xf numFmtId="171" fontId="74" fillId="0" borderId="48" xfId="0" applyNumberFormat="1" applyFont="1" applyBorder="1" applyAlignment="1">
      <alignment horizontal="center" vertical="center"/>
    </xf>
    <xf numFmtId="171" fontId="74" fillId="0" borderId="56" xfId="0" applyNumberFormat="1" applyFont="1" applyBorder="1" applyAlignment="1">
      <alignment horizontal="center" vertical="center"/>
    </xf>
    <xf numFmtId="14" fontId="0" fillId="0" borderId="0" xfId="0" applyNumberFormat="1" applyAlignment="1">
      <alignment vertical="center"/>
    </xf>
    <xf numFmtId="0" fontId="55" fillId="2" borderId="0" xfId="0" applyFont="1" applyFill="1" applyAlignment="1">
      <alignment vertical="center"/>
    </xf>
    <xf numFmtId="49" fontId="24" fillId="2" borderId="130" xfId="6" applyNumberFormat="1" applyFont="1" applyFill="1" applyBorder="1" applyAlignment="1">
      <alignment horizontal="center" vertical="center"/>
    </xf>
    <xf numFmtId="49" fontId="24" fillId="2" borderId="131" xfId="6" applyNumberFormat="1" applyFont="1" applyFill="1" applyBorder="1" applyAlignment="1">
      <alignment horizontal="center" vertical="center"/>
    </xf>
    <xf numFmtId="0" fontId="24" fillId="2" borderId="131" xfId="6" applyFont="1" applyFill="1" applyBorder="1" applyAlignment="1">
      <alignment horizontal="left" vertical="center" wrapText="1"/>
    </xf>
    <xf numFmtId="0" fontId="24" fillId="2" borderId="131" xfId="6" applyFont="1" applyFill="1" applyBorder="1" applyAlignment="1">
      <alignment horizontal="center" vertical="center" wrapText="1"/>
    </xf>
    <xf numFmtId="170" fontId="24" fillId="2" borderId="133" xfId="6" applyNumberFormat="1" applyFont="1" applyFill="1" applyBorder="1" applyAlignment="1">
      <alignment horizontal="center" vertical="center" wrapText="1"/>
    </xf>
    <xf numFmtId="4" fontId="24" fillId="2" borderId="133" xfId="6" applyNumberFormat="1" applyFont="1" applyFill="1" applyBorder="1" applyAlignment="1">
      <alignment horizontal="center" vertical="center" wrapText="1"/>
    </xf>
    <xf numFmtId="44" fontId="24" fillId="2" borderId="132" xfId="1" applyFont="1" applyFill="1" applyBorder="1" applyAlignment="1">
      <alignment horizontal="center" vertical="center" wrapText="1"/>
    </xf>
    <xf numFmtId="171" fontId="29" fillId="2" borderId="130" xfId="1" applyNumberFormat="1" applyFont="1" applyFill="1" applyBorder="1" applyAlignment="1">
      <alignment horizontal="right" vertical="center" wrapText="1"/>
    </xf>
    <xf numFmtId="171" fontId="29" fillId="2" borderId="131" xfId="1" applyNumberFormat="1" applyFont="1" applyFill="1" applyBorder="1" applyAlignment="1">
      <alignment horizontal="right" vertical="center" wrapText="1"/>
    </xf>
    <xf numFmtId="171" fontId="29" fillId="2" borderId="132" xfId="1" applyNumberFormat="1" applyFont="1" applyFill="1" applyBorder="1" applyAlignment="1">
      <alignment horizontal="right" vertical="center" wrapText="1"/>
    </xf>
    <xf numFmtId="44" fontId="29" fillId="2" borderId="130" xfId="1" applyFont="1" applyFill="1" applyBorder="1" applyAlignment="1">
      <alignment vertical="center" wrapText="1"/>
    </xf>
    <xf numFmtId="44" fontId="29" fillId="2" borderId="131" xfId="1" applyFont="1" applyFill="1" applyBorder="1" applyAlignment="1">
      <alignment vertical="center" wrapText="1"/>
    </xf>
    <xf numFmtId="44" fontId="29" fillId="2" borderId="133" xfId="1" applyFont="1" applyFill="1" applyBorder="1" applyAlignment="1">
      <alignment vertical="center" wrapText="1"/>
    </xf>
    <xf numFmtId="10" fontId="24" fillId="2" borderId="134" xfId="2" applyNumberFormat="1" applyFont="1" applyFill="1" applyBorder="1" applyAlignment="1">
      <alignment horizontal="center" vertical="center" wrapText="1"/>
    </xf>
    <xf numFmtId="44" fontId="29" fillId="2" borderId="132" xfId="1" applyFont="1" applyFill="1" applyBorder="1" applyAlignment="1">
      <alignment vertical="center" wrapText="1"/>
    </xf>
    <xf numFmtId="49" fontId="24" fillId="2" borderId="131" xfId="6" applyNumberFormat="1" applyFont="1" applyFill="1" applyBorder="1" applyAlignment="1">
      <alignment horizontal="center" vertical="center" wrapText="1"/>
    </xf>
    <xf numFmtId="0" fontId="8" fillId="5" borderId="10" xfId="0" applyFont="1" applyFill="1" applyBorder="1" applyAlignment="1">
      <alignment horizontal="center" vertical="center" wrapText="1"/>
    </xf>
    <xf numFmtId="0" fontId="0" fillId="0" borderId="1" xfId="0" applyBorder="1"/>
    <xf numFmtId="44" fontId="0" fillId="0" borderId="1" xfId="0" applyNumberFormat="1" applyBorder="1"/>
    <xf numFmtId="0" fontId="26" fillId="0" borderId="1" xfId="0" applyFont="1" applyBorder="1" applyAlignment="1">
      <alignment horizontal="center" vertical="center"/>
    </xf>
    <xf numFmtId="0" fontId="8" fillId="5" borderId="142" xfId="0" applyFont="1" applyFill="1" applyBorder="1" applyAlignment="1">
      <alignment horizontal="center" vertical="center" wrapText="1"/>
    </xf>
    <xf numFmtId="0" fontId="8" fillId="5" borderId="24" xfId="0" applyFont="1" applyFill="1" applyBorder="1" applyAlignment="1">
      <alignment vertical="center" wrapText="1"/>
    </xf>
    <xf numFmtId="0" fontId="8" fillId="5" borderId="21" xfId="0" applyFont="1" applyFill="1" applyBorder="1" applyAlignment="1">
      <alignment vertical="center" wrapText="1"/>
    </xf>
    <xf numFmtId="0" fontId="85" fillId="0" borderId="54" xfId="10" applyFont="1" applyBorder="1" applyAlignment="1">
      <alignment horizontal="center" wrapText="1"/>
    </xf>
    <xf numFmtId="0" fontId="85" fillId="0" borderId="1" xfId="10" applyFont="1" applyBorder="1" applyAlignment="1">
      <alignment horizontal="center" wrapText="1"/>
    </xf>
    <xf numFmtId="0" fontId="85" fillId="0" borderId="1" xfId="10" applyFont="1" applyBorder="1" applyAlignment="1">
      <alignment horizontal="center" vertical="center" wrapText="1"/>
    </xf>
    <xf numFmtId="4" fontId="85" fillId="0" borderId="2" xfId="10" applyNumberFormat="1" applyFont="1" applyBorder="1" applyAlignment="1">
      <alignment horizontal="center" vertical="center"/>
    </xf>
    <xf numFmtId="0" fontId="87" fillId="0" borderId="18" xfId="10" applyFont="1" applyBorder="1" applyAlignment="1">
      <alignment horizontal="center" vertical="center"/>
    </xf>
    <xf numFmtId="0" fontId="87" fillId="0" borderId="24" xfId="10" applyFont="1" applyBorder="1" applyAlignment="1">
      <alignment horizontal="center" vertical="center"/>
    </xf>
    <xf numFmtId="1" fontId="87" fillId="0" borderId="24" xfId="10" applyNumberFormat="1" applyFont="1" applyBorder="1" applyAlignment="1">
      <alignment horizontal="center" vertical="center"/>
    </xf>
    <xf numFmtId="0" fontId="87" fillId="0" borderId="21" xfId="10" applyFont="1" applyBorder="1" applyAlignment="1">
      <alignment horizontal="center" vertical="center"/>
    </xf>
    <xf numFmtId="0" fontId="87" fillId="0" borderId="14" xfId="10" applyFont="1" applyBorder="1" applyAlignment="1">
      <alignment horizontal="center" vertical="center"/>
    </xf>
    <xf numFmtId="0" fontId="87" fillId="0" borderId="143" xfId="10" applyFont="1" applyBorder="1" applyAlignment="1">
      <alignment horizontal="center"/>
    </xf>
    <xf numFmtId="4" fontId="88" fillId="0" borderId="143" xfId="10" applyNumberFormat="1" applyFont="1" applyBorder="1" applyAlignment="1">
      <alignment horizontal="center" vertical="center"/>
    </xf>
    <xf numFmtId="4" fontId="89" fillId="0" borderId="2" xfId="11" applyNumberFormat="1" applyFont="1" applyBorder="1" applyAlignment="1">
      <alignment horizontal="right"/>
    </xf>
    <xf numFmtId="4" fontId="90" fillId="0" borderId="2" xfId="11" applyNumberFormat="1" applyFont="1" applyBorder="1" applyAlignment="1">
      <alignment horizontal="right"/>
    </xf>
    <xf numFmtId="0" fontId="87" fillId="0" borderId="15" xfId="10" applyFont="1" applyBorder="1" applyAlignment="1">
      <alignment horizontal="center" vertical="center"/>
    </xf>
    <xf numFmtId="0" fontId="87" fillId="0" borderId="145" xfId="10" applyFont="1" applyBorder="1" applyAlignment="1">
      <alignment horizontal="center"/>
    </xf>
    <xf numFmtId="4" fontId="88" fillId="0" borderId="145" xfId="10" applyNumberFormat="1" applyFont="1" applyBorder="1" applyAlignment="1">
      <alignment horizontal="center" vertical="center"/>
    </xf>
    <xf numFmtId="4" fontId="88" fillId="0" borderId="145" xfId="10" applyNumberFormat="1" applyFont="1" applyBorder="1"/>
    <xf numFmtId="0" fontId="85" fillId="0" borderId="15" xfId="10" applyFont="1" applyBorder="1" applyAlignment="1">
      <alignment horizontal="center" vertical="center"/>
    </xf>
    <xf numFmtId="0" fontId="87" fillId="0" borderId="147" xfId="10" applyFont="1" applyBorder="1" applyAlignment="1">
      <alignment horizontal="center"/>
    </xf>
    <xf numFmtId="4" fontId="88" fillId="0" borderId="147" xfId="10" applyNumberFormat="1" applyFont="1" applyBorder="1" applyAlignment="1">
      <alignment horizontal="center" vertical="center"/>
    </xf>
    <xf numFmtId="170" fontId="88" fillId="0" borderId="147" xfId="10" applyNumberFormat="1" applyFont="1" applyBorder="1" applyAlignment="1">
      <alignment horizontal="center"/>
    </xf>
    <xf numFmtId="170" fontId="88" fillId="0" borderId="118" xfId="10" applyNumberFormat="1" applyFont="1" applyBorder="1" applyAlignment="1">
      <alignment horizontal="center"/>
    </xf>
    <xf numFmtId="170" fontId="89" fillId="0" borderId="148" xfId="10" applyNumberFormat="1" applyFont="1" applyBorder="1" applyAlignment="1">
      <alignment horizontal="center"/>
    </xf>
    <xf numFmtId="0" fontId="87" fillId="0" borderId="14" xfId="11" applyFont="1" applyBorder="1" applyAlignment="1">
      <alignment horizontal="center"/>
    </xf>
    <xf numFmtId="0" fontId="87" fillId="0" borderId="2" xfId="11" applyFont="1" applyBorder="1" applyAlignment="1">
      <alignment horizontal="center"/>
    </xf>
    <xf numFmtId="4" fontId="88" fillId="0" borderId="143" xfId="11" applyNumberFormat="1" applyFont="1" applyBorder="1" applyAlignment="1">
      <alignment horizontal="center" vertical="center"/>
    </xf>
    <xf numFmtId="4" fontId="90" fillId="0" borderId="3" xfId="11" applyNumberFormat="1" applyFont="1" applyBorder="1" applyAlignment="1">
      <alignment horizontal="right"/>
    </xf>
    <xf numFmtId="0" fontId="87" fillId="0" borderId="15" xfId="11" applyFont="1" applyBorder="1" applyAlignment="1">
      <alignment horizontal="center"/>
    </xf>
    <xf numFmtId="0" fontId="87" fillId="0" borderId="145" xfId="11" applyFont="1" applyBorder="1" applyAlignment="1">
      <alignment horizontal="center"/>
    </xf>
    <xf numFmtId="4" fontId="88" fillId="0" borderId="145" xfId="11" applyNumberFormat="1" applyFont="1" applyBorder="1" applyAlignment="1">
      <alignment horizontal="center" vertical="center"/>
    </xf>
    <xf numFmtId="4" fontId="88" fillId="0" borderId="145" xfId="11" applyNumberFormat="1" applyFont="1" applyBorder="1" applyAlignment="1">
      <alignment horizontal="right"/>
    </xf>
    <xf numFmtId="0" fontId="87" fillId="0" borderId="16" xfId="11" applyFont="1" applyBorder="1"/>
    <xf numFmtId="0" fontId="87" fillId="0" borderId="4" xfId="11" applyFont="1" applyBorder="1" applyAlignment="1">
      <alignment horizontal="center"/>
    </xf>
    <xf numFmtId="4" fontId="88" fillId="0" borderId="118" xfId="11" applyNumberFormat="1" applyFont="1" applyBorder="1" applyAlignment="1">
      <alignment horizontal="center" vertical="center"/>
    </xf>
    <xf numFmtId="170" fontId="88" fillId="0" borderId="4" xfId="11" applyNumberFormat="1" applyFont="1" applyBorder="1" applyAlignment="1">
      <alignment horizontal="center"/>
    </xf>
    <xf numFmtId="0" fontId="87" fillId="0" borderId="15" xfId="11" applyFont="1" applyBorder="1"/>
    <xf numFmtId="0" fontId="87" fillId="0" borderId="3" xfId="11" applyFont="1" applyBorder="1" applyAlignment="1">
      <alignment horizontal="center"/>
    </xf>
    <xf numFmtId="4" fontId="88" fillId="0" borderId="147" xfId="11" applyNumberFormat="1" applyFont="1" applyBorder="1" applyAlignment="1">
      <alignment horizontal="center" vertical="center"/>
    </xf>
    <xf numFmtId="170" fontId="88" fillId="0" borderId="3" xfId="11" applyNumberFormat="1" applyFont="1" applyBorder="1" applyAlignment="1">
      <alignment horizontal="center"/>
    </xf>
    <xf numFmtId="170" fontId="89" fillId="0" borderId="150" xfId="10" applyNumberFormat="1" applyFont="1" applyBorder="1" applyAlignment="1">
      <alignment horizontal="center"/>
    </xf>
    <xf numFmtId="0" fontId="87" fillId="0" borderId="51" xfId="11" applyFont="1" applyBorder="1" applyAlignment="1">
      <alignment horizontal="center"/>
    </xf>
    <xf numFmtId="0" fontId="87" fillId="0" borderId="52" xfId="11" applyFont="1" applyBorder="1" applyAlignment="1">
      <alignment horizontal="center"/>
    </xf>
    <xf numFmtId="4" fontId="88" fillId="0" borderId="151" xfId="11" applyNumberFormat="1" applyFont="1" applyBorder="1" applyAlignment="1">
      <alignment horizontal="center" vertical="center"/>
    </xf>
    <xf numFmtId="4" fontId="89" fillId="0" borderId="52" xfId="11" applyNumberFormat="1" applyFont="1" applyBorder="1" applyAlignment="1">
      <alignment horizontal="right"/>
    </xf>
    <xf numFmtId="0" fontId="87" fillId="0" borderId="142" xfId="11" applyFont="1" applyBorder="1" applyAlignment="1">
      <alignment horizontal="center"/>
    </xf>
    <xf numFmtId="0" fontId="87" fillId="0" borderId="55" xfId="11" applyFont="1" applyBorder="1"/>
    <xf numFmtId="0" fontId="87" fillId="0" borderId="153" xfId="10" applyFont="1" applyBorder="1" applyAlignment="1">
      <alignment horizontal="center" vertical="center"/>
    </xf>
    <xf numFmtId="0" fontId="87" fillId="0" borderId="142" xfId="10" applyFont="1" applyBorder="1" applyAlignment="1">
      <alignment horizontal="center" vertical="center"/>
    </xf>
    <xf numFmtId="0" fontId="85" fillId="0" borderId="142" xfId="10" applyFont="1" applyBorder="1" applyAlignment="1">
      <alignment horizontal="center" vertical="center"/>
    </xf>
    <xf numFmtId="0" fontId="87" fillId="0" borderId="153" xfId="11" applyFont="1" applyBorder="1" applyAlignment="1">
      <alignment horizontal="center"/>
    </xf>
    <xf numFmtId="0" fontId="87" fillId="0" borderId="60" xfId="11" applyFont="1" applyBorder="1"/>
    <xf numFmtId="0" fontId="87" fillId="0" borderId="27" xfId="11" applyFont="1" applyBorder="1" applyAlignment="1">
      <alignment horizontal="center"/>
    </xf>
    <xf numFmtId="4" fontId="88" fillId="0" borderId="119" xfId="11" applyNumberFormat="1" applyFont="1" applyBorder="1" applyAlignment="1">
      <alignment horizontal="center" vertical="center"/>
    </xf>
    <xf numFmtId="170" fontId="88" fillId="0" borderId="27" xfId="11" applyNumberFormat="1" applyFont="1" applyBorder="1" applyAlignment="1">
      <alignment horizontal="center"/>
    </xf>
    <xf numFmtId="170" fontId="89" fillId="0" borderId="154" xfId="10" applyNumberFormat="1" applyFont="1" applyBorder="1" applyAlignment="1">
      <alignment horizontal="center"/>
    </xf>
    <xf numFmtId="0" fontId="87" fillId="0" borderId="57" xfId="11" applyFont="1" applyBorder="1" applyAlignment="1">
      <alignment horizontal="center"/>
    </xf>
    <xf numFmtId="0" fontId="87" fillId="0" borderId="26" xfId="11" applyFont="1" applyBorder="1"/>
    <xf numFmtId="4" fontId="95" fillId="0" borderId="52" xfId="11" applyNumberFormat="1" applyFont="1" applyBorder="1" applyAlignment="1">
      <alignment horizontal="right"/>
    </xf>
    <xf numFmtId="4" fontId="95" fillId="0" borderId="2" xfId="11" applyNumberFormat="1" applyFont="1" applyBorder="1" applyAlignment="1">
      <alignment horizontal="right"/>
    </xf>
    <xf numFmtId="0" fontId="87" fillId="0" borderId="155" xfId="10" applyFont="1" applyBorder="1" applyAlignment="1">
      <alignment horizontal="center"/>
    </xf>
    <xf numFmtId="4" fontId="88" fillId="0" borderId="155" xfId="10" applyNumberFormat="1" applyFont="1" applyBorder="1" applyAlignment="1">
      <alignment horizontal="center" vertical="center"/>
    </xf>
    <xf numFmtId="4" fontId="89" fillId="0" borderId="3" xfId="11" applyNumberFormat="1" applyFont="1" applyBorder="1" applyAlignment="1">
      <alignment horizontal="right"/>
    </xf>
    <xf numFmtId="0" fontId="87" fillId="12" borderId="57" xfId="10" applyFont="1" applyFill="1" applyBorder="1" applyAlignment="1">
      <alignment horizontal="center" vertical="center"/>
    </xf>
    <xf numFmtId="0" fontId="87" fillId="12" borderId="151" xfId="10" applyFont="1" applyFill="1" applyBorder="1" applyAlignment="1">
      <alignment horizontal="center"/>
    </xf>
    <xf numFmtId="4" fontId="88" fillId="12" borderId="151" xfId="10" applyNumberFormat="1" applyFont="1" applyFill="1" applyBorder="1" applyAlignment="1">
      <alignment horizontal="center" vertical="center"/>
    </xf>
    <xf numFmtId="4" fontId="89" fillId="12" borderId="52" xfId="11" applyNumberFormat="1" applyFont="1" applyFill="1" applyBorder="1" applyAlignment="1">
      <alignment horizontal="right"/>
    </xf>
    <xf numFmtId="4" fontId="90" fillId="12" borderId="52" xfId="11" applyNumberFormat="1" applyFont="1" applyFill="1" applyBorder="1" applyAlignment="1">
      <alignment horizontal="right"/>
    </xf>
    <xf numFmtId="0" fontId="87" fillId="12" borderId="15" xfId="10" applyFont="1" applyFill="1" applyBorder="1" applyAlignment="1">
      <alignment horizontal="center" vertical="center"/>
    </xf>
    <xf numFmtId="0" fontId="87" fillId="12" borderId="145" xfId="10" applyFont="1" applyFill="1" applyBorder="1" applyAlignment="1">
      <alignment horizontal="center"/>
    </xf>
    <xf numFmtId="4" fontId="88" fillId="12" borderId="145" xfId="10" applyNumberFormat="1" applyFont="1" applyFill="1" applyBorder="1" applyAlignment="1">
      <alignment horizontal="center" vertical="center"/>
    </xf>
    <xf numFmtId="4" fontId="88" fillId="12" borderId="145" xfId="10" applyNumberFormat="1" applyFont="1" applyFill="1" applyBorder="1"/>
    <xf numFmtId="0" fontId="85" fillId="12" borderId="26" xfId="10" applyFont="1" applyFill="1" applyBorder="1" applyAlignment="1">
      <alignment horizontal="center" vertical="center"/>
    </xf>
    <xf numFmtId="0" fontId="87" fillId="12" borderId="119" xfId="10" applyFont="1" applyFill="1" applyBorder="1" applyAlignment="1">
      <alignment horizontal="center"/>
    </xf>
    <xf numFmtId="4" fontId="88" fillId="12" borderId="119" xfId="10" applyNumberFormat="1" applyFont="1" applyFill="1" applyBorder="1" applyAlignment="1">
      <alignment horizontal="center" vertical="center"/>
    </xf>
    <xf numFmtId="170" fontId="88" fillId="12" borderId="119" xfId="10" applyNumberFormat="1" applyFont="1" applyFill="1" applyBorder="1" applyAlignment="1">
      <alignment horizontal="center"/>
    </xf>
    <xf numFmtId="170" fontId="89" fillId="12" borderId="154" xfId="10" applyNumberFormat="1" applyFont="1" applyFill="1" applyBorder="1" applyAlignment="1">
      <alignment horizontal="center"/>
    </xf>
    <xf numFmtId="0" fontId="30" fillId="0" borderId="0" xfId="0" applyFont="1" applyAlignment="1">
      <alignment horizontal="left" vertical="center" wrapText="1"/>
    </xf>
    <xf numFmtId="0" fontId="30" fillId="0" borderId="0" xfId="0" applyFont="1" applyAlignment="1">
      <alignment horizontal="left" vertical="center"/>
    </xf>
    <xf numFmtId="0" fontId="61" fillId="0" borderId="0" xfId="0" applyFont="1" applyAlignment="1">
      <alignment horizontal="right" vertical="center"/>
    </xf>
    <xf numFmtId="0" fontId="8" fillId="3" borderId="9" xfId="0" applyFont="1" applyFill="1" applyBorder="1" applyAlignment="1">
      <alignment horizontal="center" vertical="center" wrapText="1"/>
    </xf>
    <xf numFmtId="0" fontId="8" fillId="3" borderId="29" xfId="0" applyFont="1" applyFill="1" applyBorder="1" applyAlignment="1">
      <alignment horizontal="center" vertical="center" wrapText="1"/>
    </xf>
    <xf numFmtId="0" fontId="8" fillId="3" borderId="10" xfId="0" applyFont="1" applyFill="1" applyBorder="1" applyAlignment="1">
      <alignment horizontal="center" vertical="center" wrapText="1"/>
    </xf>
    <xf numFmtId="0" fontId="8" fillId="3" borderId="30" xfId="0" applyFont="1" applyFill="1" applyBorder="1" applyAlignment="1">
      <alignment horizontal="center" vertical="center" wrapText="1"/>
    </xf>
    <xf numFmtId="0" fontId="8" fillId="3" borderId="11" xfId="0" applyFont="1" applyFill="1" applyBorder="1" applyAlignment="1">
      <alignment horizontal="center" vertical="center" wrapText="1"/>
    </xf>
    <xf numFmtId="0" fontId="8" fillId="3" borderId="31" xfId="0" applyFont="1" applyFill="1" applyBorder="1" applyAlignment="1">
      <alignment horizontal="center" vertical="center" wrapText="1"/>
    </xf>
    <xf numFmtId="0" fontId="56" fillId="3" borderId="37" xfId="0" applyFont="1" applyFill="1" applyBorder="1" applyAlignment="1">
      <alignment horizontal="center" vertical="center"/>
    </xf>
    <xf numFmtId="0" fontId="56" fillId="3" borderId="38" xfId="0" applyFont="1" applyFill="1" applyBorder="1" applyAlignment="1">
      <alignment horizontal="center" vertical="center"/>
    </xf>
    <xf numFmtId="0" fontId="56" fillId="3" borderId="39" xfId="0" applyFont="1" applyFill="1" applyBorder="1" applyAlignment="1">
      <alignment horizontal="center" vertical="center"/>
    </xf>
    <xf numFmtId="0" fontId="3" fillId="3" borderId="9" xfId="0" applyFont="1" applyFill="1" applyBorder="1" applyAlignment="1">
      <alignment horizontal="center" vertical="center" wrapText="1"/>
    </xf>
    <xf numFmtId="0" fontId="3" fillId="3" borderId="29"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3" fillId="3" borderId="30" xfId="0" applyFont="1" applyFill="1" applyBorder="1" applyAlignment="1">
      <alignment horizontal="center" vertical="center" wrapText="1"/>
    </xf>
    <xf numFmtId="0" fontId="3" fillId="3" borderId="11" xfId="0" applyFont="1" applyFill="1" applyBorder="1" applyAlignment="1">
      <alignment horizontal="center" vertical="center" wrapText="1"/>
    </xf>
    <xf numFmtId="0" fontId="3" fillId="3" borderId="31" xfId="0" applyFont="1" applyFill="1" applyBorder="1" applyAlignment="1">
      <alignment horizontal="center" vertical="center" wrapText="1"/>
    </xf>
    <xf numFmtId="0" fontId="57" fillId="0" borderId="0" xfId="0" applyFont="1" applyAlignment="1">
      <alignment horizontal="center" vertical="center" wrapText="1"/>
    </xf>
    <xf numFmtId="173" fontId="63" fillId="0" borderId="0" xfId="0" applyNumberFormat="1" applyFont="1" applyAlignment="1">
      <alignment horizontal="left" vertical="center"/>
    </xf>
    <xf numFmtId="167" fontId="6" fillId="0" borderId="0" xfId="0" applyNumberFormat="1" applyFont="1" applyAlignment="1">
      <alignment horizontal="left" vertical="center"/>
    </xf>
    <xf numFmtId="168" fontId="6" fillId="0" borderId="0" xfId="0" applyNumberFormat="1" applyFont="1" applyAlignment="1">
      <alignment horizontal="left" vertical="center"/>
    </xf>
    <xf numFmtId="174" fontId="58" fillId="0" borderId="0" xfId="0" applyNumberFormat="1" applyFont="1" applyAlignment="1">
      <alignment horizontal="left" vertical="center"/>
    </xf>
    <xf numFmtId="0" fontId="24" fillId="0" borderId="0" xfId="0" applyFont="1" applyAlignment="1">
      <alignment horizontal="left" vertical="center" wrapText="1"/>
    </xf>
    <xf numFmtId="0" fontId="6" fillId="0" borderId="0" xfId="0" applyFont="1" applyAlignment="1">
      <alignment horizontal="left" vertical="center" wrapText="1"/>
    </xf>
    <xf numFmtId="0" fontId="58" fillId="0" borderId="0" xfId="0" applyFont="1" applyAlignment="1">
      <alignment horizontal="center" vertical="center"/>
    </xf>
    <xf numFmtId="0" fontId="59" fillId="0" borderId="0" xfId="0" applyFont="1" applyAlignment="1">
      <alignment horizontal="left" vertical="center" wrapText="1"/>
    </xf>
    <xf numFmtId="0" fontId="66" fillId="0" borderId="0" xfId="0" applyFont="1" applyAlignment="1">
      <alignment horizontal="center" vertical="center"/>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4" borderId="48" xfId="0" applyFont="1" applyFill="1" applyBorder="1" applyAlignment="1">
      <alignment horizontal="left" vertical="center" wrapText="1"/>
    </xf>
    <xf numFmtId="0" fontId="3" fillId="6" borderId="37" xfId="0" applyFont="1" applyFill="1" applyBorder="1" applyAlignment="1">
      <alignment horizontal="left" vertical="center" wrapText="1"/>
    </xf>
    <xf numFmtId="0" fontId="3" fillId="6" borderId="38" xfId="0" applyFont="1" applyFill="1" applyBorder="1" applyAlignment="1">
      <alignment horizontal="left" vertical="center" wrapText="1"/>
    </xf>
    <xf numFmtId="0" fontId="3" fillId="6" borderId="48" xfId="0" applyFont="1" applyFill="1" applyBorder="1" applyAlignment="1">
      <alignment horizontal="left" vertical="center" wrapText="1"/>
    </xf>
    <xf numFmtId="0" fontId="0" fillId="0" borderId="0" xfId="0" applyAlignment="1">
      <alignment horizontal="center"/>
    </xf>
    <xf numFmtId="0" fontId="3" fillId="6" borderId="37" xfId="0" applyFont="1" applyFill="1" applyBorder="1" applyAlignment="1">
      <alignment horizontal="center" vertical="center" wrapText="1"/>
    </xf>
    <xf numFmtId="0" fontId="3" fillId="6" borderId="38" xfId="0" applyFont="1" applyFill="1" applyBorder="1" applyAlignment="1">
      <alignment horizontal="center" vertical="center" wrapText="1"/>
    </xf>
    <xf numFmtId="0" fontId="3" fillId="6" borderId="48" xfId="0" applyFont="1" applyFill="1" applyBorder="1" applyAlignment="1">
      <alignment horizontal="center" vertical="center" wrapText="1"/>
    </xf>
    <xf numFmtId="0" fontId="67" fillId="0" borderId="0" xfId="0" applyFont="1" applyAlignment="1">
      <alignment horizontal="center" vertical="center" wrapText="1"/>
    </xf>
    <xf numFmtId="0" fontId="68" fillId="0" borderId="0" xfId="0" applyFont="1" applyAlignment="1">
      <alignment horizontal="left" vertical="center" wrapText="1"/>
    </xf>
    <xf numFmtId="0" fontId="69" fillId="0" borderId="0" xfId="0" applyFont="1" applyAlignment="1">
      <alignment horizontal="left" vertical="center"/>
    </xf>
    <xf numFmtId="0" fontId="8" fillId="3" borderId="14" xfId="0" applyFont="1" applyFill="1" applyBorder="1" applyAlignment="1">
      <alignment horizontal="center" vertical="center" wrapText="1"/>
    </xf>
    <xf numFmtId="0" fontId="8" fillId="3" borderId="2" xfId="0" applyFont="1" applyFill="1" applyBorder="1" applyAlignment="1">
      <alignment horizontal="center" vertical="center" wrapText="1"/>
    </xf>
    <xf numFmtId="0" fontId="8" fillId="3" borderId="32" xfId="0" applyFont="1" applyFill="1" applyBorder="1" applyAlignment="1">
      <alignment horizontal="center" vertical="center" wrapText="1"/>
    </xf>
    <xf numFmtId="0" fontId="56" fillId="3" borderId="40" xfId="0" applyFont="1" applyFill="1" applyBorder="1" applyAlignment="1">
      <alignment horizontal="center" vertical="center"/>
    </xf>
    <xf numFmtId="0" fontId="56" fillId="3" borderId="36" xfId="0" applyFont="1" applyFill="1" applyBorder="1" applyAlignment="1">
      <alignment horizontal="center" vertical="center"/>
    </xf>
    <xf numFmtId="0" fontId="55" fillId="0" borderId="36" xfId="0" applyFont="1" applyBorder="1" applyAlignment="1">
      <alignment horizontal="center" vertical="center"/>
    </xf>
    <xf numFmtId="0" fontId="66" fillId="0" borderId="50" xfId="0" applyFont="1" applyBorder="1" applyAlignment="1">
      <alignment horizontal="center" vertical="center"/>
    </xf>
    <xf numFmtId="0" fontId="84" fillId="0" borderId="0" xfId="0" applyFont="1" applyAlignment="1">
      <alignment horizontal="center" vertical="center"/>
    </xf>
    <xf numFmtId="171" fontId="49" fillId="5" borderId="11" xfId="0" applyNumberFormat="1" applyFont="1" applyFill="1" applyBorder="1" applyAlignment="1">
      <alignment horizontal="center" vertical="center" wrapText="1"/>
    </xf>
    <xf numFmtId="171" fontId="49" fillId="5" borderId="31" xfId="0" applyNumberFormat="1" applyFont="1" applyFill="1" applyBorder="1" applyAlignment="1">
      <alignment horizontal="center" vertical="center" wrapText="1"/>
    </xf>
    <xf numFmtId="0" fontId="56" fillId="5" borderId="37" xfId="0" applyFont="1" applyFill="1" applyBorder="1" applyAlignment="1">
      <alignment horizontal="center" vertical="center"/>
    </xf>
    <xf numFmtId="0" fontId="56" fillId="5" borderId="38" xfId="0" applyFont="1" applyFill="1" applyBorder="1" applyAlignment="1">
      <alignment horizontal="center" vertical="center"/>
    </xf>
    <xf numFmtId="49" fontId="4" fillId="4" borderId="37" xfId="0" applyNumberFormat="1" applyFont="1" applyFill="1" applyBorder="1" applyAlignment="1">
      <alignment horizontal="center" vertical="center" wrapText="1"/>
    </xf>
    <xf numFmtId="49" fontId="4" fillId="4" borderId="38" xfId="0" applyNumberFormat="1" applyFont="1" applyFill="1" applyBorder="1" applyAlignment="1">
      <alignment horizontal="center" vertical="center" wrapText="1"/>
    </xf>
    <xf numFmtId="49" fontId="4" fillId="4" borderId="48" xfId="0" applyNumberFormat="1" applyFont="1" applyFill="1" applyBorder="1" applyAlignment="1">
      <alignment horizontal="center" vertical="center" wrapText="1"/>
    </xf>
    <xf numFmtId="49" fontId="11" fillId="9" borderId="37" xfId="0" applyNumberFormat="1" applyFont="1" applyFill="1" applyBorder="1" applyAlignment="1">
      <alignment horizontal="center" vertical="center" wrapText="1"/>
    </xf>
    <xf numFmtId="49" fontId="11" fillId="9" borderId="38" xfId="0" applyNumberFormat="1" applyFont="1" applyFill="1" applyBorder="1" applyAlignment="1">
      <alignment horizontal="center" vertical="center" wrapText="1"/>
    </xf>
    <xf numFmtId="49" fontId="11" fillId="9" borderId="48" xfId="0" applyNumberFormat="1" applyFont="1" applyFill="1" applyBorder="1" applyAlignment="1">
      <alignment horizontal="center" vertical="center" wrapText="1"/>
    </xf>
    <xf numFmtId="0" fontId="27" fillId="6" borderId="5" xfId="0" applyFont="1" applyFill="1" applyBorder="1" applyAlignment="1">
      <alignment horizontal="left" vertical="center" wrapText="1"/>
    </xf>
    <xf numFmtId="0" fontId="27" fillId="6" borderId="6" xfId="0" applyFont="1" applyFill="1" applyBorder="1" applyAlignment="1">
      <alignment horizontal="left" vertical="center" wrapText="1"/>
    </xf>
    <xf numFmtId="0" fontId="27" fillId="6" borderId="7" xfId="0" applyFont="1" applyFill="1" applyBorder="1" applyAlignment="1">
      <alignment horizontal="left" vertical="center" wrapText="1"/>
    </xf>
    <xf numFmtId="0" fontId="71" fillId="5" borderId="5" xfId="0" applyFont="1" applyFill="1" applyBorder="1" applyAlignment="1">
      <alignment horizontal="left" vertical="center" wrapText="1"/>
    </xf>
    <xf numFmtId="0" fontId="71" fillId="5" borderId="6" xfId="0" applyFont="1" applyFill="1" applyBorder="1" applyAlignment="1">
      <alignment horizontal="left" vertical="center" wrapText="1"/>
    </xf>
    <xf numFmtId="0" fontId="71" fillId="5" borderId="7" xfId="0" applyFont="1" applyFill="1" applyBorder="1" applyAlignment="1">
      <alignment horizontal="left" vertical="center" wrapText="1"/>
    </xf>
    <xf numFmtId="0" fontId="11" fillId="5" borderId="5" xfId="0" applyFont="1" applyFill="1" applyBorder="1" applyAlignment="1">
      <alignment horizontal="left" vertical="center" wrapText="1"/>
    </xf>
    <xf numFmtId="0" fontId="11" fillId="5" borderId="6" xfId="0" applyFont="1" applyFill="1" applyBorder="1" applyAlignment="1">
      <alignment horizontal="left" vertical="center" wrapText="1"/>
    </xf>
    <xf numFmtId="0" fontId="11" fillId="5" borderId="7" xfId="0" applyFont="1" applyFill="1" applyBorder="1" applyAlignment="1">
      <alignment horizontal="left" vertical="center" wrapText="1"/>
    </xf>
    <xf numFmtId="0" fontId="27" fillId="6" borderId="45" xfId="0" applyFont="1" applyFill="1" applyBorder="1" applyAlignment="1">
      <alignment horizontal="left" vertical="center" wrapText="1"/>
    </xf>
    <xf numFmtId="0" fontId="27" fillId="6" borderId="34" xfId="0" applyFont="1" applyFill="1" applyBorder="1" applyAlignment="1">
      <alignment horizontal="left" vertical="center" wrapText="1"/>
    </xf>
    <xf numFmtId="0" fontId="8" fillId="5" borderId="41" xfId="0" applyFont="1" applyFill="1" applyBorder="1" applyAlignment="1">
      <alignment horizontal="center" vertical="center" wrapText="1"/>
    </xf>
    <xf numFmtId="0" fontId="8" fillId="5" borderId="42" xfId="0" applyFont="1" applyFill="1" applyBorder="1" applyAlignment="1">
      <alignment horizontal="center" vertical="center" wrapText="1"/>
    </xf>
    <xf numFmtId="0" fontId="8" fillId="5" borderId="44" xfId="0" applyFont="1" applyFill="1" applyBorder="1" applyAlignment="1">
      <alignment horizontal="center" vertical="center" wrapText="1"/>
    </xf>
    <xf numFmtId="0" fontId="3" fillId="5" borderId="9" xfId="0" applyFont="1" applyFill="1" applyBorder="1" applyAlignment="1">
      <alignment horizontal="center" vertical="center" wrapText="1"/>
    </xf>
    <xf numFmtId="0" fontId="3" fillId="5" borderId="29" xfId="0" applyFont="1" applyFill="1" applyBorder="1" applyAlignment="1">
      <alignment horizontal="center" vertical="center" wrapText="1"/>
    </xf>
    <xf numFmtId="0" fontId="3" fillId="5" borderId="10" xfId="0" applyFont="1" applyFill="1" applyBorder="1" applyAlignment="1">
      <alignment horizontal="center" vertical="center" wrapText="1"/>
    </xf>
    <xf numFmtId="0" fontId="3" fillId="5" borderId="30" xfId="0" applyFont="1" applyFill="1" applyBorder="1" applyAlignment="1">
      <alignment horizontal="center" vertical="center" wrapText="1"/>
    </xf>
    <xf numFmtId="0" fontId="3" fillId="5" borderId="45" xfId="0" applyFont="1" applyFill="1" applyBorder="1" applyAlignment="1">
      <alignment horizontal="center" vertical="center" wrapText="1"/>
    </xf>
    <xf numFmtId="0" fontId="3" fillId="5" borderId="79" xfId="0" applyFont="1" applyFill="1" applyBorder="1" applyAlignment="1">
      <alignment horizontal="center" vertical="center" wrapText="1"/>
    </xf>
    <xf numFmtId="0" fontId="3" fillId="5" borderId="64" xfId="0" applyFont="1" applyFill="1" applyBorder="1" applyAlignment="1">
      <alignment horizontal="center" vertical="center" wrapText="1"/>
    </xf>
    <xf numFmtId="0" fontId="3" fillId="5" borderId="78" xfId="0" applyFont="1" applyFill="1" applyBorder="1" applyAlignment="1">
      <alignment horizontal="center" vertical="center" wrapText="1"/>
    </xf>
    <xf numFmtId="0" fontId="3" fillId="5" borderId="11" xfId="0" applyFont="1" applyFill="1" applyBorder="1" applyAlignment="1">
      <alignment horizontal="center" vertical="center" wrapText="1"/>
    </xf>
    <xf numFmtId="0" fontId="3" fillId="5" borderId="31" xfId="0" applyFont="1" applyFill="1" applyBorder="1" applyAlignment="1">
      <alignment horizontal="center" vertical="center" wrapText="1"/>
    </xf>
    <xf numFmtId="0" fontId="27" fillId="6" borderId="53" xfId="0" applyFont="1" applyFill="1" applyBorder="1" applyAlignment="1">
      <alignment horizontal="left" vertical="center" wrapText="1"/>
    </xf>
    <xf numFmtId="0" fontId="27" fillId="6" borderId="54" xfId="0" applyFont="1" applyFill="1" applyBorder="1" applyAlignment="1">
      <alignment horizontal="left" vertical="center" wrapText="1"/>
    </xf>
    <xf numFmtId="0" fontId="27" fillId="6" borderId="55" xfId="0" applyFont="1" applyFill="1" applyBorder="1" applyAlignment="1">
      <alignment horizontal="left" vertical="center" wrapText="1"/>
    </xf>
    <xf numFmtId="0" fontId="56" fillId="5" borderId="39" xfId="0" applyFont="1" applyFill="1" applyBorder="1" applyAlignment="1">
      <alignment horizontal="center" vertical="center"/>
    </xf>
    <xf numFmtId="0" fontId="8" fillId="5" borderId="9" xfId="0" applyFont="1" applyFill="1" applyBorder="1" applyAlignment="1">
      <alignment horizontal="center" vertical="center" wrapText="1"/>
    </xf>
    <xf numFmtId="0" fontId="8" fillId="5" borderId="29" xfId="0" applyFont="1" applyFill="1" applyBorder="1" applyAlignment="1">
      <alignment horizontal="center" vertical="center" wrapText="1"/>
    </xf>
    <xf numFmtId="0" fontId="8" fillId="5" borderId="10" xfId="0" applyFont="1" applyFill="1" applyBorder="1" applyAlignment="1">
      <alignment horizontal="center" vertical="center" wrapText="1"/>
    </xf>
    <xf numFmtId="0" fontId="8" fillId="5" borderId="30" xfId="0" applyFont="1" applyFill="1" applyBorder="1" applyAlignment="1">
      <alignment horizontal="center" vertical="center" wrapText="1"/>
    </xf>
    <xf numFmtId="0" fontId="8" fillId="5" borderId="11" xfId="0" applyFont="1" applyFill="1" applyBorder="1" applyAlignment="1">
      <alignment horizontal="center" vertical="center" wrapText="1"/>
    </xf>
    <xf numFmtId="0" fontId="8" fillId="5" borderId="31" xfId="0" applyFont="1" applyFill="1" applyBorder="1" applyAlignment="1">
      <alignment horizontal="center" vertical="center" wrapText="1"/>
    </xf>
    <xf numFmtId="171" fontId="49" fillId="5" borderId="9" xfId="0" applyNumberFormat="1" applyFont="1" applyFill="1" applyBorder="1" applyAlignment="1">
      <alignment horizontal="center" vertical="center" wrapText="1"/>
    </xf>
    <xf numFmtId="171" fontId="49" fillId="5" borderId="29" xfId="0" applyNumberFormat="1" applyFont="1" applyFill="1" applyBorder="1" applyAlignment="1">
      <alignment horizontal="center" vertical="center" wrapText="1"/>
    </xf>
    <xf numFmtId="171" fontId="49" fillId="5" borderId="10" xfId="0" applyNumberFormat="1" applyFont="1" applyFill="1" applyBorder="1" applyAlignment="1">
      <alignment horizontal="center" vertical="center" wrapText="1"/>
    </xf>
    <xf numFmtId="171" fontId="49" fillId="5" borderId="30" xfId="0" applyNumberFormat="1" applyFont="1" applyFill="1" applyBorder="1" applyAlignment="1">
      <alignment horizontal="center" vertical="center" wrapText="1"/>
    </xf>
    <xf numFmtId="49" fontId="8" fillId="5" borderId="52" xfId="0" applyNumberFormat="1" applyFont="1" applyFill="1" applyBorder="1" applyAlignment="1">
      <alignment horizontal="center" vertical="center" wrapText="1"/>
    </xf>
    <xf numFmtId="49" fontId="8" fillId="5" borderId="89" xfId="0" applyNumberFormat="1" applyFont="1" applyFill="1" applyBorder="1" applyAlignment="1">
      <alignment horizontal="center" vertical="center" wrapText="1"/>
    </xf>
    <xf numFmtId="4" fontId="8" fillId="5" borderId="52" xfId="0" applyNumberFormat="1" applyFont="1" applyFill="1" applyBorder="1" applyAlignment="1">
      <alignment horizontal="center" vertical="center" wrapText="1"/>
    </xf>
    <xf numFmtId="4" fontId="8" fillId="5" borderId="89" xfId="0" applyNumberFormat="1" applyFont="1" applyFill="1" applyBorder="1" applyAlignment="1">
      <alignment horizontal="center" vertical="center" wrapText="1"/>
    </xf>
    <xf numFmtId="49" fontId="9" fillId="5" borderId="5" xfId="0" applyNumberFormat="1" applyFont="1" applyFill="1" applyBorder="1" applyAlignment="1">
      <alignment horizontal="left" vertical="center" wrapText="1"/>
    </xf>
    <xf numFmtId="49" fontId="9" fillId="5" borderId="6" xfId="0" applyNumberFormat="1" applyFont="1" applyFill="1" applyBorder="1" applyAlignment="1">
      <alignment horizontal="left" vertical="center" wrapText="1"/>
    </xf>
    <xf numFmtId="49" fontId="9" fillId="5" borderId="7" xfId="0" applyNumberFormat="1" applyFont="1" applyFill="1" applyBorder="1" applyAlignment="1">
      <alignment horizontal="left" vertical="center" wrapText="1"/>
    </xf>
    <xf numFmtId="0" fontId="11" fillId="5" borderId="1" xfId="0" applyFont="1" applyFill="1" applyBorder="1" applyAlignment="1">
      <alignment horizontal="left" vertical="center" wrapText="1"/>
    </xf>
    <xf numFmtId="0" fontId="27" fillId="5" borderId="5" xfId="0" applyFont="1" applyFill="1" applyBorder="1" applyAlignment="1">
      <alignment horizontal="left" vertical="center" wrapText="1"/>
    </xf>
    <xf numFmtId="0" fontId="27" fillId="5" borderId="6" xfId="0" applyFont="1" applyFill="1" applyBorder="1" applyAlignment="1">
      <alignment horizontal="left" vertical="center" wrapText="1"/>
    </xf>
    <xf numFmtId="0" fontId="27" fillId="5" borderId="7" xfId="0" applyFont="1" applyFill="1" applyBorder="1" applyAlignment="1">
      <alignment horizontal="left" vertical="center" wrapText="1"/>
    </xf>
    <xf numFmtId="0" fontId="9" fillId="6" borderId="5" xfId="0" applyFont="1" applyFill="1" applyBorder="1" applyAlignment="1">
      <alignment horizontal="left" vertical="center" wrapText="1"/>
    </xf>
    <xf numFmtId="0" fontId="9" fillId="6" borderId="6" xfId="0" applyFont="1" applyFill="1" applyBorder="1" applyAlignment="1">
      <alignment horizontal="left" vertical="center" wrapText="1"/>
    </xf>
    <xf numFmtId="0" fontId="9" fillId="6" borderId="7" xfId="0" applyFont="1" applyFill="1" applyBorder="1" applyAlignment="1">
      <alignment horizontal="left" vertical="center" wrapText="1"/>
    </xf>
    <xf numFmtId="49" fontId="28" fillId="5" borderId="1" xfId="5" applyNumberFormat="1" applyFont="1" applyFill="1" applyBorder="1" applyAlignment="1">
      <alignment horizontal="left" vertical="center" wrapText="1" readingOrder="1"/>
    </xf>
    <xf numFmtId="0" fontId="9" fillId="6" borderId="79" xfId="0" applyFont="1" applyFill="1" applyBorder="1" applyAlignment="1">
      <alignment horizontal="left" vertical="center" wrapText="1"/>
    </xf>
    <xf numFmtId="0" fontId="9" fillId="6" borderId="80" xfId="0" applyFont="1" applyFill="1" applyBorder="1" applyAlignment="1">
      <alignment horizontal="left" vertical="center" wrapText="1"/>
    </xf>
    <xf numFmtId="0" fontId="9" fillId="6" borderId="81" xfId="0" applyFont="1" applyFill="1" applyBorder="1" applyAlignment="1">
      <alignment horizontal="left" vertical="center" wrapText="1"/>
    </xf>
    <xf numFmtId="49" fontId="27" fillId="5" borderId="53" xfId="5" applyNumberFormat="1" applyFont="1" applyFill="1" applyBorder="1" applyAlignment="1">
      <alignment horizontal="left" vertical="center" wrapText="1" readingOrder="1"/>
    </xf>
    <xf numFmtId="49" fontId="27" fillId="5" borderId="54" xfId="5" applyNumberFormat="1" applyFont="1" applyFill="1" applyBorder="1" applyAlignment="1">
      <alignment horizontal="left" vertical="center" wrapText="1" readingOrder="1"/>
    </xf>
    <xf numFmtId="49" fontId="27" fillId="5" borderId="55" xfId="5" applyNumberFormat="1" applyFont="1" applyFill="1" applyBorder="1" applyAlignment="1">
      <alignment horizontal="left" vertical="center" wrapText="1" readingOrder="1"/>
    </xf>
    <xf numFmtId="49" fontId="27" fillId="0" borderId="4" xfId="0" applyNumberFormat="1" applyFont="1" applyBorder="1" applyAlignment="1">
      <alignment horizontal="left" vertical="center" wrapText="1" readingOrder="1"/>
    </xf>
    <xf numFmtId="0" fontId="9" fillId="6" borderId="45" xfId="0" applyFont="1" applyFill="1" applyBorder="1" applyAlignment="1">
      <alignment horizontal="left" vertical="center" wrapText="1"/>
    </xf>
    <xf numFmtId="0" fontId="9" fillId="6" borderId="34" xfId="0" applyFont="1" applyFill="1" applyBorder="1" applyAlignment="1">
      <alignment horizontal="left" vertical="center" wrapText="1"/>
    </xf>
    <xf numFmtId="0" fontId="9" fillId="6" borderId="35" xfId="0" applyFont="1" applyFill="1" applyBorder="1" applyAlignment="1">
      <alignment horizontal="left" vertical="center" wrapText="1"/>
    </xf>
    <xf numFmtId="49" fontId="28" fillId="5" borderId="30" xfId="5" applyNumberFormat="1" applyFont="1" applyFill="1" applyBorder="1" applyAlignment="1">
      <alignment horizontal="left" vertical="center" wrapText="1" readingOrder="1"/>
    </xf>
    <xf numFmtId="49" fontId="28" fillId="5" borderId="4" xfId="5" applyNumberFormat="1" applyFont="1" applyFill="1" applyBorder="1" applyAlignment="1">
      <alignment horizontal="left" vertical="center" wrapText="1" readingOrder="1"/>
    </xf>
    <xf numFmtId="49" fontId="27" fillId="0" borderId="82" xfId="0" applyNumberFormat="1" applyFont="1" applyBorder="1" applyAlignment="1">
      <alignment horizontal="left" vertical="center" wrapText="1" readingOrder="1"/>
    </xf>
    <xf numFmtId="49" fontId="27" fillId="0" borderId="83" xfId="0" applyNumberFormat="1" applyFont="1" applyBorder="1" applyAlignment="1">
      <alignment horizontal="left" vertical="center" wrapText="1" readingOrder="1"/>
    </xf>
    <xf numFmtId="49" fontId="28" fillId="5" borderId="103" xfId="5" applyNumberFormat="1" applyFont="1" applyFill="1" applyBorder="1" applyAlignment="1">
      <alignment horizontal="left" vertical="center" wrapText="1" readingOrder="1"/>
    </xf>
    <xf numFmtId="0" fontId="27" fillId="6" borderId="92" xfId="0" applyFont="1" applyFill="1" applyBorder="1" applyAlignment="1">
      <alignment horizontal="left" vertical="center" wrapText="1"/>
    </xf>
    <xf numFmtId="0" fontId="27" fillId="6" borderId="93" xfId="0" applyFont="1" applyFill="1" applyBorder="1" applyAlignment="1">
      <alignment horizontal="left" vertical="center" wrapText="1"/>
    </xf>
    <xf numFmtId="0" fontId="9" fillId="6" borderId="97" xfId="0" applyFont="1" applyFill="1" applyBorder="1" applyAlignment="1">
      <alignment horizontal="left" vertical="center" wrapText="1"/>
    </xf>
    <xf numFmtId="0" fontId="9" fillId="6" borderId="98" xfId="0" applyFont="1" applyFill="1" applyBorder="1" applyAlignment="1">
      <alignment horizontal="left" vertical="center" wrapText="1"/>
    </xf>
    <xf numFmtId="0" fontId="9" fillId="6" borderId="99" xfId="0" applyFont="1" applyFill="1" applyBorder="1" applyAlignment="1">
      <alignment horizontal="left" vertical="center" wrapText="1"/>
    </xf>
    <xf numFmtId="0" fontId="9" fillId="6" borderId="53" xfId="0" applyFont="1" applyFill="1" applyBorder="1" applyAlignment="1">
      <alignment horizontal="left" vertical="center" wrapText="1"/>
    </xf>
    <xf numFmtId="0" fontId="9" fillId="6" borderId="54" xfId="0" applyFont="1" applyFill="1" applyBorder="1" applyAlignment="1">
      <alignment horizontal="left" vertical="center" wrapText="1"/>
    </xf>
    <xf numFmtId="0" fontId="9" fillId="6" borderId="55" xfId="0" applyFont="1" applyFill="1" applyBorder="1" applyAlignment="1">
      <alignment horizontal="left" vertical="center" wrapText="1"/>
    </xf>
    <xf numFmtId="0" fontId="11" fillId="5" borderId="53" xfId="0" applyFont="1" applyFill="1" applyBorder="1" applyAlignment="1">
      <alignment horizontal="left" vertical="center" wrapText="1"/>
    </xf>
    <xf numFmtId="0" fontId="11" fillId="5" borderId="54" xfId="0" applyFont="1" applyFill="1" applyBorder="1" applyAlignment="1">
      <alignment horizontal="left" vertical="center" wrapText="1"/>
    </xf>
    <xf numFmtId="0" fontId="11" fillId="5" borderId="55" xfId="0" applyFont="1" applyFill="1" applyBorder="1" applyAlignment="1">
      <alignment horizontal="left" vertical="center" wrapText="1"/>
    </xf>
    <xf numFmtId="0" fontId="9" fillId="5" borderId="53" xfId="0" applyFont="1" applyFill="1" applyBorder="1" applyAlignment="1">
      <alignment horizontal="left" vertical="center" wrapText="1"/>
    </xf>
    <xf numFmtId="0" fontId="9" fillId="5" borderId="54" xfId="0" applyFont="1" applyFill="1" applyBorder="1" applyAlignment="1">
      <alignment horizontal="left" vertical="center" wrapText="1"/>
    </xf>
    <xf numFmtId="0" fontId="9" fillId="5" borderId="55" xfId="0" applyFont="1" applyFill="1" applyBorder="1" applyAlignment="1">
      <alignment horizontal="left" vertical="center" wrapText="1"/>
    </xf>
    <xf numFmtId="0" fontId="9" fillId="5" borderId="5" xfId="0" applyFont="1" applyFill="1" applyBorder="1" applyAlignment="1">
      <alignment horizontal="left" vertical="center" wrapText="1"/>
    </xf>
    <xf numFmtId="0" fontId="9" fillId="5" borderId="6" xfId="0" applyFont="1" applyFill="1" applyBorder="1" applyAlignment="1">
      <alignment horizontal="left" vertical="center" wrapText="1"/>
    </xf>
    <xf numFmtId="0" fontId="9" fillId="5" borderId="7" xfId="0" applyFont="1" applyFill="1" applyBorder="1" applyAlignment="1">
      <alignment horizontal="left" vertical="center" wrapText="1"/>
    </xf>
    <xf numFmtId="49" fontId="27" fillId="5" borderId="1" xfId="0" applyNumberFormat="1" applyFont="1" applyFill="1" applyBorder="1" applyAlignment="1">
      <alignment horizontal="left" vertical="center" wrapText="1" readingOrder="1"/>
    </xf>
    <xf numFmtId="0" fontId="11" fillId="6" borderId="53" xfId="0" applyFont="1" applyFill="1" applyBorder="1" applyAlignment="1">
      <alignment horizontal="left" vertical="center" wrapText="1"/>
    </xf>
    <xf numFmtId="0" fontId="11" fillId="6" borderId="54" xfId="0" applyFont="1" applyFill="1" applyBorder="1" applyAlignment="1">
      <alignment horizontal="left" vertical="center" wrapText="1"/>
    </xf>
    <xf numFmtId="0" fontId="11" fillId="6" borderId="55" xfId="0" applyFont="1" applyFill="1" applyBorder="1" applyAlignment="1">
      <alignment horizontal="left" vertical="center" wrapText="1"/>
    </xf>
    <xf numFmtId="14" fontId="84" fillId="0" borderId="36" xfId="0" applyNumberFormat="1" applyFont="1" applyBorder="1" applyAlignment="1">
      <alignment horizontal="center" vertical="center"/>
    </xf>
    <xf numFmtId="0" fontId="11" fillId="6" borderId="5" xfId="0" applyFont="1" applyFill="1" applyBorder="1" applyAlignment="1">
      <alignment horizontal="left" vertical="center" wrapText="1"/>
    </xf>
    <xf numFmtId="0" fontId="11" fillId="6" borderId="6" xfId="0" applyFont="1" applyFill="1" applyBorder="1" applyAlignment="1">
      <alignment horizontal="left" vertical="center" wrapText="1"/>
    </xf>
    <xf numFmtId="0" fontId="11" fillId="6" borderId="7" xfId="0" applyFont="1" applyFill="1" applyBorder="1" applyAlignment="1">
      <alignment horizontal="left" vertical="center" wrapText="1"/>
    </xf>
    <xf numFmtId="49" fontId="11" fillId="9" borderId="40" xfId="0" applyNumberFormat="1" applyFont="1" applyFill="1" applyBorder="1" applyAlignment="1">
      <alignment horizontal="center" vertical="center" wrapText="1"/>
    </xf>
    <xf numFmtId="49" fontId="11" fillId="9" borderId="36" xfId="0" applyNumberFormat="1" applyFont="1" applyFill="1" applyBorder="1" applyAlignment="1">
      <alignment horizontal="center" vertical="center" wrapText="1"/>
    </xf>
    <xf numFmtId="49" fontId="11" fillId="9" borderId="60" xfId="0" applyNumberFormat="1" applyFont="1" applyFill="1" applyBorder="1" applyAlignment="1">
      <alignment horizontal="center" vertical="center" wrapText="1"/>
    </xf>
    <xf numFmtId="0" fontId="8" fillId="5" borderId="45" xfId="0" applyFont="1" applyFill="1" applyBorder="1" applyAlignment="1">
      <alignment horizontal="center" vertical="center" wrapText="1"/>
    </xf>
    <xf numFmtId="0" fontId="8" fillId="5" borderId="79" xfId="0" applyFont="1" applyFill="1" applyBorder="1" applyAlignment="1">
      <alignment horizontal="center" vertical="center" wrapText="1"/>
    </xf>
    <xf numFmtId="0" fontId="8" fillId="5" borderId="23" xfId="0" applyFont="1" applyFill="1" applyBorder="1" applyAlignment="1">
      <alignment horizontal="center" vertical="center" wrapText="1"/>
    </xf>
    <xf numFmtId="0" fontId="8" fillId="5" borderId="49" xfId="0" applyFont="1" applyFill="1" applyBorder="1" applyAlignment="1">
      <alignment horizontal="center" vertical="center" wrapText="1"/>
    </xf>
    <xf numFmtId="0" fontId="8" fillId="5" borderId="50" xfId="0" applyFont="1" applyFill="1" applyBorder="1" applyAlignment="1">
      <alignment horizontal="center" vertical="center" wrapText="1"/>
    </xf>
    <xf numFmtId="0" fontId="8" fillId="5" borderId="141" xfId="0" applyFont="1" applyFill="1" applyBorder="1" applyAlignment="1">
      <alignment horizontal="center" vertical="center" wrapText="1"/>
    </xf>
    <xf numFmtId="0" fontId="53" fillId="0" borderId="0" xfId="0" applyFont="1" applyAlignment="1">
      <alignment horizontal="center" vertical="center" wrapText="1"/>
    </xf>
    <xf numFmtId="0" fontId="75" fillId="0" borderId="0" xfId="0" applyFont="1" applyAlignment="1">
      <alignment horizontal="center" vertical="center"/>
    </xf>
    <xf numFmtId="0" fontId="76" fillId="0" borderId="0" xfId="0" applyFont="1" applyAlignment="1">
      <alignment horizontal="center" vertical="center" wrapText="1"/>
    </xf>
    <xf numFmtId="0" fontId="32" fillId="0" borderId="0" xfId="0" applyFont="1" applyAlignment="1">
      <alignment horizontal="left" vertical="center" wrapText="1"/>
    </xf>
    <xf numFmtId="0" fontId="78" fillId="0" borderId="0" xfId="0" applyFont="1" applyAlignment="1">
      <alignment horizontal="left"/>
    </xf>
    <xf numFmtId="0" fontId="77" fillId="0" borderId="0" xfId="0" applyFont="1" applyAlignment="1">
      <alignment horizontal="right" vertical="center"/>
    </xf>
    <xf numFmtId="173" fontId="38" fillId="0" borderId="0" xfId="0" applyNumberFormat="1" applyFont="1" applyAlignment="1">
      <alignment horizontal="left" vertical="center"/>
    </xf>
    <xf numFmtId="167" fontId="81" fillId="0" borderId="0" xfId="0" applyNumberFormat="1" applyFont="1" applyAlignment="1">
      <alignment horizontal="left" vertical="center"/>
    </xf>
    <xf numFmtId="0" fontId="41" fillId="0" borderId="70" xfId="0" applyFont="1" applyBorder="1" applyAlignment="1">
      <alignment horizontal="center" vertical="center" wrapText="1"/>
    </xf>
    <xf numFmtId="0" fontId="41" fillId="0" borderId="71" xfId="0" applyFont="1" applyBorder="1" applyAlignment="1">
      <alignment horizontal="center" vertical="center" wrapText="1"/>
    </xf>
    <xf numFmtId="0" fontId="41" fillId="0" borderId="71" xfId="0" applyFont="1" applyBorder="1" applyAlignment="1">
      <alignment horizontal="center" wrapText="1"/>
    </xf>
    <xf numFmtId="0" fontId="41" fillId="0" borderId="52" xfId="0" applyFont="1" applyBorder="1" applyAlignment="1">
      <alignment horizontal="center" vertical="center" wrapText="1"/>
    </xf>
    <xf numFmtId="0" fontId="41" fillId="0" borderId="3" xfId="0" applyFont="1" applyBorder="1" applyAlignment="1">
      <alignment horizontal="center" vertical="center" wrapText="1"/>
    </xf>
    <xf numFmtId="0" fontId="41" fillId="0" borderId="3" xfId="0" applyFont="1" applyBorder="1" applyAlignment="1">
      <alignment horizontal="center" wrapText="1"/>
    </xf>
    <xf numFmtId="0" fontId="41" fillId="0" borderId="52" xfId="0" applyFont="1" applyBorder="1" applyAlignment="1">
      <alignment horizontal="center" vertical="center"/>
    </xf>
    <xf numFmtId="0" fontId="41" fillId="0" borderId="3" xfId="0" applyFont="1" applyBorder="1" applyAlignment="1">
      <alignment horizontal="center" vertical="center"/>
    </xf>
    <xf numFmtId="168" fontId="81" fillId="0" borderId="0" xfId="0" applyNumberFormat="1" applyFont="1" applyAlignment="1">
      <alignment horizontal="left" vertical="center"/>
    </xf>
    <xf numFmtId="174" fontId="38" fillId="0" borderId="0" xfId="0" applyNumberFormat="1" applyFont="1" applyAlignment="1">
      <alignment horizontal="left" vertical="center"/>
    </xf>
    <xf numFmtId="0" fontId="39" fillId="0" borderId="0" xfId="0" applyFont="1" applyAlignment="1">
      <alignment horizontal="center" vertical="center"/>
    </xf>
    <xf numFmtId="0" fontId="40" fillId="0" borderId="0" xfId="0" applyFont="1" applyAlignment="1">
      <alignment horizontal="center"/>
    </xf>
    <xf numFmtId="0" fontId="41" fillId="0" borderId="49" xfId="0" applyFont="1" applyBorder="1" applyAlignment="1">
      <alignment horizontal="center" vertical="center" wrapText="1"/>
    </xf>
    <xf numFmtId="0" fontId="41" fillId="0" borderId="50" xfId="0" applyFont="1" applyBorder="1" applyAlignment="1">
      <alignment horizontal="center" vertical="center" wrapText="1"/>
    </xf>
    <xf numFmtId="0" fontId="41" fillId="0" borderId="51" xfId="0" applyFont="1" applyBorder="1" applyAlignment="1">
      <alignment horizontal="center" vertical="center" wrapText="1"/>
    </xf>
    <xf numFmtId="2" fontId="0" fillId="0" borderId="10" xfId="0" applyNumberFormat="1" applyBorder="1" applyAlignment="1">
      <alignment horizontal="center" vertical="center"/>
    </xf>
    <xf numFmtId="2" fontId="0" fillId="0" borderId="24" xfId="0" applyNumberFormat="1" applyBorder="1" applyAlignment="1">
      <alignment horizontal="center" vertical="center"/>
    </xf>
    <xf numFmtId="0" fontId="41" fillId="0" borderId="57" xfId="0" applyFont="1" applyBorder="1" applyAlignment="1">
      <alignment horizontal="center" vertical="center" wrapText="1"/>
    </xf>
    <xf numFmtId="0" fontId="41" fillId="0" borderId="15" xfId="0" applyFont="1" applyBorder="1" applyAlignment="1">
      <alignment horizontal="center" vertical="center" wrapText="1"/>
    </xf>
    <xf numFmtId="0" fontId="41" fillId="0" borderId="61" xfId="0" applyFont="1" applyBorder="1" applyAlignment="1">
      <alignment horizontal="center" vertical="center" wrapText="1"/>
    </xf>
    <xf numFmtId="0" fontId="41" fillId="0" borderId="58" xfId="0" applyFont="1" applyBorder="1" applyAlignment="1">
      <alignment horizontal="center" vertical="center" wrapText="1"/>
    </xf>
    <xf numFmtId="0" fontId="41" fillId="0" borderId="53" xfId="0" applyFont="1" applyBorder="1" applyAlignment="1">
      <alignment horizontal="center" wrapText="1"/>
    </xf>
    <xf numFmtId="0" fontId="41" fillId="0" borderId="54" xfId="0" applyFont="1" applyBorder="1" applyAlignment="1">
      <alignment horizontal="center" wrapText="1"/>
    </xf>
    <xf numFmtId="0" fontId="41" fillId="0" borderId="9" xfId="0" applyFont="1" applyBorder="1" applyAlignment="1">
      <alignment horizontal="center" vertical="center" wrapText="1"/>
    </xf>
    <xf numFmtId="0" fontId="41" fillId="0" borderId="10" xfId="0" applyFont="1" applyBorder="1" applyAlignment="1">
      <alignment horizontal="center" vertical="center" wrapText="1"/>
    </xf>
    <xf numFmtId="0" fontId="41" fillId="0" borderId="11" xfId="0" applyFont="1" applyBorder="1" applyAlignment="1">
      <alignment horizontal="center" vertical="center" wrapText="1"/>
    </xf>
    <xf numFmtId="0" fontId="41" fillId="0" borderId="4" xfId="0" applyFont="1" applyBorder="1" applyAlignment="1">
      <alignment horizontal="center" vertical="center" wrapText="1"/>
    </xf>
    <xf numFmtId="0" fontId="83" fillId="0" borderId="9" xfId="0" applyFont="1" applyBorder="1" applyAlignment="1">
      <alignment horizontal="center" vertical="center" wrapText="1"/>
    </xf>
    <xf numFmtId="0" fontId="83" fillId="0" borderId="11" xfId="0" applyFont="1" applyBorder="1" applyAlignment="1">
      <alignment horizontal="center" vertical="center" wrapText="1"/>
    </xf>
    <xf numFmtId="2" fontId="0" fillId="11" borderId="138" xfId="0" applyNumberFormat="1" applyFill="1" applyBorder="1" applyAlignment="1">
      <alignment horizontal="center" vertical="center"/>
    </xf>
    <xf numFmtId="2" fontId="0" fillId="11" borderId="139" xfId="0" applyNumberFormat="1" applyFill="1" applyBorder="1" applyAlignment="1">
      <alignment horizontal="center" vertical="center"/>
    </xf>
    <xf numFmtId="2" fontId="0" fillId="0" borderId="35" xfId="0" applyNumberFormat="1" applyBorder="1" applyAlignment="1">
      <alignment horizontal="center" vertical="center"/>
    </xf>
    <xf numFmtId="2" fontId="0" fillId="0" borderId="20" xfId="0" applyNumberFormat="1" applyBorder="1" applyAlignment="1">
      <alignment horizontal="center" vertical="center"/>
    </xf>
    <xf numFmtId="2" fontId="0" fillId="0" borderId="11" xfId="0" applyNumberFormat="1" applyBorder="1" applyAlignment="1">
      <alignment horizontal="center" vertical="center"/>
    </xf>
    <xf numFmtId="2" fontId="0" fillId="0" borderId="21" xfId="0" applyNumberFormat="1" applyBorder="1" applyAlignment="1">
      <alignment horizontal="center" vertical="center"/>
    </xf>
    <xf numFmtId="0" fontId="91" fillId="11" borderId="71" xfId="0" applyFont="1" applyFill="1" applyBorder="1" applyAlignment="1">
      <alignment horizontal="center" vertical="center" wrapText="1"/>
    </xf>
    <xf numFmtId="0" fontId="91" fillId="11" borderId="0" xfId="0" applyFont="1" applyFill="1" applyAlignment="1">
      <alignment horizontal="center" vertical="center" wrapText="1"/>
    </xf>
    <xf numFmtId="0" fontId="74" fillId="0" borderId="37" xfId="0" applyFont="1" applyBorder="1" applyAlignment="1">
      <alignment horizontal="center" vertical="center"/>
    </xf>
    <xf numFmtId="0" fontId="74" fillId="0" borderId="39" xfId="0" applyFont="1" applyBorder="1" applyAlignment="1">
      <alignment horizontal="center" vertical="center"/>
    </xf>
    <xf numFmtId="0" fontId="84" fillId="0" borderId="36" xfId="0" applyFont="1" applyBorder="1" applyAlignment="1">
      <alignment horizontal="center" vertical="center"/>
    </xf>
    <xf numFmtId="0" fontId="85" fillId="0" borderId="70" xfId="10" applyFont="1" applyBorder="1" applyAlignment="1">
      <alignment horizontal="center" vertical="center" wrapText="1"/>
    </xf>
    <xf numFmtId="0" fontId="85" fillId="0" borderId="71" xfId="10" applyFont="1" applyBorder="1" applyAlignment="1">
      <alignment horizontal="center" vertical="center" wrapText="1"/>
    </xf>
    <xf numFmtId="0" fontId="85" fillId="0" borderId="71" xfId="10" applyFont="1" applyBorder="1" applyAlignment="1">
      <alignment horizontal="center" wrapText="1"/>
    </xf>
    <xf numFmtId="0" fontId="85" fillId="0" borderId="52" xfId="10" applyFont="1" applyBorder="1" applyAlignment="1">
      <alignment horizontal="center" vertical="center" wrapText="1"/>
    </xf>
    <xf numFmtId="0" fontId="85" fillId="0" borderId="3" xfId="10" applyFont="1" applyBorder="1" applyAlignment="1">
      <alignment horizontal="center" vertical="center" wrapText="1"/>
    </xf>
    <xf numFmtId="0" fontId="85" fillId="0" borderId="3" xfId="10" applyFont="1" applyBorder="1" applyAlignment="1">
      <alignment horizontal="center" wrapText="1"/>
    </xf>
    <xf numFmtId="0" fontId="85" fillId="0" borderId="52" xfId="10" applyFont="1" applyBorder="1" applyAlignment="1">
      <alignment horizontal="center" vertical="center"/>
    </xf>
    <xf numFmtId="0" fontId="85" fillId="0" borderId="3" xfId="10" applyFont="1" applyBorder="1" applyAlignment="1">
      <alignment horizontal="center" vertical="center"/>
    </xf>
    <xf numFmtId="0" fontId="85" fillId="0" borderId="49" xfId="10" applyFont="1" applyBorder="1" applyAlignment="1">
      <alignment horizontal="center" vertical="center" wrapText="1"/>
    </xf>
    <xf numFmtId="0" fontId="85" fillId="0" borderId="50" xfId="10" applyFont="1" applyBorder="1" applyAlignment="1">
      <alignment horizontal="center" vertical="center" wrapText="1"/>
    </xf>
    <xf numFmtId="0" fontId="85" fillId="0" borderId="61" xfId="10" applyFont="1" applyBorder="1" applyAlignment="1">
      <alignment horizontal="center" vertical="center" wrapText="1"/>
    </xf>
    <xf numFmtId="0" fontId="85" fillId="0" borderId="58" xfId="10" applyFont="1" applyBorder="1" applyAlignment="1">
      <alignment horizontal="center" vertical="center" wrapText="1"/>
    </xf>
    <xf numFmtId="0" fontId="85" fillId="0" borderId="53" xfId="10" applyFont="1" applyBorder="1" applyAlignment="1">
      <alignment horizontal="center" wrapText="1"/>
    </xf>
    <xf numFmtId="0" fontId="85" fillId="0" borderId="54" xfId="10" applyFont="1" applyBorder="1" applyAlignment="1">
      <alignment horizontal="center" wrapText="1"/>
    </xf>
    <xf numFmtId="0" fontId="85" fillId="0" borderId="41" xfId="10" applyFont="1" applyBorder="1" applyAlignment="1">
      <alignment horizontal="center" vertical="center"/>
    </xf>
    <xf numFmtId="0" fontId="85" fillId="0" borderId="42" xfId="10" applyFont="1" applyBorder="1" applyAlignment="1">
      <alignment horizontal="center" vertical="center"/>
    </xf>
    <xf numFmtId="0" fontId="85" fillId="0" borderId="124" xfId="10" applyFont="1" applyBorder="1" applyAlignment="1">
      <alignment horizontal="center" vertical="center"/>
    </xf>
    <xf numFmtId="0" fontId="89" fillId="0" borderId="152" xfId="10" applyFont="1" applyBorder="1" applyAlignment="1">
      <alignment horizontal="center"/>
    </xf>
    <xf numFmtId="0" fontId="89" fillId="0" borderId="146" xfId="10" applyFont="1" applyBorder="1" applyAlignment="1">
      <alignment horizontal="center"/>
    </xf>
    <xf numFmtId="0" fontId="89" fillId="0" borderId="144" xfId="10" applyFont="1" applyBorder="1" applyAlignment="1">
      <alignment horizontal="center"/>
    </xf>
    <xf numFmtId="0" fontId="89" fillId="0" borderId="149" xfId="10" applyFont="1" applyBorder="1" applyAlignment="1">
      <alignment horizontal="center"/>
    </xf>
    <xf numFmtId="0" fontId="85" fillId="12" borderId="70" xfId="10" applyFont="1" applyFill="1" applyBorder="1" applyAlignment="1">
      <alignment horizontal="center" vertical="center" wrapText="1"/>
    </xf>
    <xf numFmtId="0" fontId="85" fillId="12" borderId="71" xfId="10" applyFont="1" applyFill="1" applyBorder="1" applyAlignment="1">
      <alignment horizontal="center" vertical="center" wrapText="1"/>
    </xf>
    <xf numFmtId="0" fontId="85" fillId="12" borderId="71" xfId="10" applyFont="1" applyFill="1" applyBorder="1" applyAlignment="1">
      <alignment horizontal="center" wrapText="1"/>
    </xf>
    <xf numFmtId="0" fontId="96" fillId="11" borderId="71" xfId="0" applyFont="1" applyFill="1" applyBorder="1" applyAlignment="1">
      <alignment horizontal="left" vertical="center" wrapText="1"/>
    </xf>
    <xf numFmtId="0" fontId="96" fillId="11" borderId="0" xfId="0" applyFont="1" applyFill="1" applyAlignment="1">
      <alignment horizontal="left" vertical="center" wrapText="1"/>
    </xf>
    <xf numFmtId="0" fontId="89" fillId="12" borderId="152" xfId="10" applyFont="1" applyFill="1" applyBorder="1" applyAlignment="1">
      <alignment horizontal="center"/>
    </xf>
    <xf numFmtId="0" fontId="89" fillId="12" borderId="146" xfId="10" applyFont="1" applyFill="1" applyBorder="1" applyAlignment="1">
      <alignment horizontal="center"/>
    </xf>
    <xf numFmtId="14" fontId="66" fillId="0" borderId="0" xfId="0" applyNumberFormat="1" applyFont="1" applyAlignment="1">
      <alignment horizontal="center" vertical="center"/>
    </xf>
    <xf numFmtId="0" fontId="37" fillId="0" borderId="0" xfId="0" applyFont="1" applyAlignment="1">
      <alignment horizontal="right" vertical="center"/>
    </xf>
    <xf numFmtId="0" fontId="73" fillId="0" borderId="0" xfId="0" applyFont="1" applyAlignment="1">
      <alignment horizontal="left" vertical="center" wrapText="1"/>
    </xf>
    <xf numFmtId="0" fontId="73" fillId="0" borderId="0" xfId="0" applyFont="1" applyAlignment="1">
      <alignment horizontal="left" vertical="center"/>
    </xf>
    <xf numFmtId="176" fontId="54" fillId="0" borderId="0" xfId="0" applyNumberFormat="1" applyFont="1" applyAlignment="1">
      <alignment horizontal="center" vertical="center" wrapText="1"/>
    </xf>
    <xf numFmtId="0" fontId="15" fillId="3" borderId="37" xfId="0" applyFont="1" applyFill="1" applyBorder="1" applyAlignment="1">
      <alignment horizontal="center" vertical="center"/>
    </xf>
    <xf numFmtId="0" fontId="15" fillId="3" borderId="38" xfId="0" applyFont="1" applyFill="1" applyBorder="1" applyAlignment="1">
      <alignment horizontal="center" vertical="center"/>
    </xf>
    <xf numFmtId="171" fontId="49" fillId="3" borderId="9" xfId="0" applyNumberFormat="1" applyFont="1" applyFill="1" applyBorder="1" applyAlignment="1">
      <alignment horizontal="center" vertical="center" wrapText="1"/>
    </xf>
    <xf numFmtId="171" fontId="49" fillId="3" borderId="29" xfId="0" applyNumberFormat="1" applyFont="1" applyFill="1" applyBorder="1" applyAlignment="1">
      <alignment horizontal="center" vertical="center" wrapText="1"/>
    </xf>
    <xf numFmtId="171" fontId="49" fillId="3" borderId="10" xfId="0" applyNumberFormat="1" applyFont="1" applyFill="1" applyBorder="1" applyAlignment="1">
      <alignment horizontal="center" vertical="center" wrapText="1"/>
    </xf>
    <xf numFmtId="171" fontId="49" fillId="3" borderId="30" xfId="0" applyNumberFormat="1" applyFont="1" applyFill="1" applyBorder="1" applyAlignment="1">
      <alignment horizontal="center" vertical="center" wrapText="1"/>
    </xf>
    <xf numFmtId="171" fontId="49" fillId="3" borderId="11" xfId="0" applyNumberFormat="1" applyFont="1" applyFill="1" applyBorder="1" applyAlignment="1">
      <alignment horizontal="center" vertical="center" wrapText="1"/>
    </xf>
    <xf numFmtId="171" fontId="49" fillId="3" borderId="31" xfId="0" applyNumberFormat="1" applyFont="1" applyFill="1" applyBorder="1" applyAlignment="1">
      <alignment horizontal="center" vertical="center" wrapText="1"/>
    </xf>
    <xf numFmtId="167" fontId="34" fillId="0" borderId="0" xfId="0" applyNumberFormat="1" applyFont="1" applyAlignment="1">
      <alignment horizontal="left" vertical="center"/>
    </xf>
    <xf numFmtId="168" fontId="34" fillId="0" borderId="0" xfId="0" applyNumberFormat="1" applyFont="1" applyAlignment="1">
      <alignment horizontal="left" vertical="center"/>
    </xf>
    <xf numFmtId="174" fontId="31" fillId="0" borderId="0" xfId="0" applyNumberFormat="1" applyFont="1" applyAlignment="1">
      <alignment horizontal="left" vertical="center"/>
    </xf>
    <xf numFmtId="0" fontId="21" fillId="0" borderId="0" xfId="0" applyFont="1" applyAlignment="1">
      <alignment horizontal="left" vertical="center" wrapText="1"/>
    </xf>
    <xf numFmtId="0" fontId="31" fillId="0" borderId="0" xfId="0" applyFont="1" applyAlignment="1">
      <alignment horizontal="center" vertical="center"/>
    </xf>
    <xf numFmtId="0" fontId="45" fillId="0" borderId="0" xfId="0" applyFont="1" applyAlignment="1">
      <alignment horizontal="left" vertical="center" wrapText="1"/>
    </xf>
    <xf numFmtId="173" fontId="41" fillId="0" borderId="0" xfId="0" applyNumberFormat="1" applyFont="1" applyAlignment="1">
      <alignment horizontal="left" vertical="center"/>
    </xf>
    <xf numFmtId="49" fontId="17" fillId="7" borderId="37" xfId="0" applyNumberFormat="1" applyFont="1" applyFill="1" applyBorder="1" applyAlignment="1">
      <alignment horizontal="center" vertical="center" wrapText="1"/>
    </xf>
    <xf numFmtId="49" fontId="17" fillId="7" borderId="38" xfId="0" applyNumberFormat="1" applyFont="1" applyFill="1" applyBorder="1" applyAlignment="1">
      <alignment horizontal="center" vertical="center" wrapText="1"/>
    </xf>
    <xf numFmtId="49" fontId="17" fillId="7" borderId="48" xfId="0" applyNumberFormat="1" applyFont="1" applyFill="1" applyBorder="1" applyAlignment="1">
      <alignment horizontal="center" vertical="center" wrapText="1"/>
    </xf>
    <xf numFmtId="0" fontId="3" fillId="3" borderId="45" xfId="0" applyFont="1" applyFill="1" applyBorder="1" applyAlignment="1">
      <alignment horizontal="center" vertical="center" wrapText="1"/>
    </xf>
    <xf numFmtId="0" fontId="3" fillId="3" borderId="79" xfId="0" applyFont="1" applyFill="1" applyBorder="1" applyAlignment="1">
      <alignment horizontal="center" vertical="center" wrapText="1"/>
    </xf>
    <xf numFmtId="0" fontId="3" fillId="3" borderId="64" xfId="0" applyFont="1" applyFill="1" applyBorder="1" applyAlignment="1">
      <alignment horizontal="center" vertical="center" wrapText="1"/>
    </xf>
    <xf numFmtId="0" fontId="3" fillId="3" borderId="78" xfId="0" applyFont="1" applyFill="1" applyBorder="1" applyAlignment="1">
      <alignment horizontal="center" vertical="center" wrapText="1"/>
    </xf>
    <xf numFmtId="0" fontId="18" fillId="6" borderId="45" xfId="0" applyFont="1" applyFill="1" applyBorder="1" applyAlignment="1">
      <alignment horizontal="left" vertical="center" wrapText="1"/>
    </xf>
    <xf numFmtId="0" fontId="18" fillId="6" borderId="34" xfId="0" applyFont="1" applyFill="1" applyBorder="1" applyAlignment="1">
      <alignment horizontal="left" vertical="center" wrapText="1"/>
    </xf>
    <xf numFmtId="0" fontId="18" fillId="6" borderId="5" xfId="0" applyFont="1" applyFill="1" applyBorder="1" applyAlignment="1">
      <alignment horizontal="left" vertical="center" wrapText="1"/>
    </xf>
    <xf numFmtId="0" fontId="18" fillId="6" borderId="6" xfId="0" applyFont="1" applyFill="1" applyBorder="1" applyAlignment="1">
      <alignment horizontal="left" vertical="center" wrapText="1"/>
    </xf>
    <xf numFmtId="0" fontId="18" fillId="6" borderId="7" xfId="0" applyFont="1" applyFill="1" applyBorder="1" applyAlignment="1">
      <alignment horizontal="left" vertical="center" wrapText="1"/>
    </xf>
    <xf numFmtId="0" fontId="8" fillId="3" borderId="41" xfId="0" applyFont="1" applyFill="1" applyBorder="1" applyAlignment="1">
      <alignment horizontal="center" vertical="center" wrapText="1"/>
    </xf>
    <xf numFmtId="0" fontId="8" fillId="3" borderId="42" xfId="0" applyFont="1" applyFill="1" applyBorder="1" applyAlignment="1">
      <alignment horizontal="center" vertical="center" wrapText="1"/>
    </xf>
    <xf numFmtId="0" fontId="8" fillId="3" borderId="44" xfId="0" applyFont="1" applyFill="1" applyBorder="1" applyAlignment="1">
      <alignment horizontal="center" vertical="center" wrapText="1"/>
    </xf>
    <xf numFmtId="0" fontId="15" fillId="3" borderId="39" xfId="0" applyFont="1" applyFill="1" applyBorder="1" applyAlignment="1">
      <alignment horizontal="center" vertical="center"/>
    </xf>
  </cellXfs>
  <cellStyles count="13">
    <cellStyle name="Dziesiętny 2" xfId="9" xr:uid="{5C48F334-57BE-41EC-AFA3-8F4F0515DDC1}"/>
    <cellStyle name="Normalny" xfId="0" builtinId="0"/>
    <cellStyle name="Normalny 10" xfId="11" xr:uid="{4A3ADC55-C3BE-42EE-B81E-ADDBDBA152B4}"/>
    <cellStyle name="Normalny 10 3" xfId="10" xr:uid="{CF67FD63-E256-423B-8C52-14341ADBAAD0}"/>
    <cellStyle name="Normalny 2" xfId="5" xr:uid="{3E226CB4-8356-4EC2-A71B-C33A0821BF06}"/>
    <cellStyle name="Normalny 2 17" xfId="3" xr:uid="{81C9AC14-5D47-45BC-A06B-FC642E3DE4EE}"/>
    <cellStyle name="Normalny 2 2" xfId="6" xr:uid="{32BAD8EB-EC6B-4746-9139-6E7AD326188A}"/>
    <cellStyle name="Normalny 3" xfId="4" xr:uid="{4A784E75-660D-4595-8C7C-A7B83FA58D7C}"/>
    <cellStyle name="Normalny 3 12" xfId="12" xr:uid="{05208D87-08AF-43C4-A3FC-C897801CC1FA}"/>
    <cellStyle name="Normalny 8 3" xfId="7" xr:uid="{D4A4B4A4-8F2B-49CE-8C96-B341ADBFAED3}"/>
    <cellStyle name="Procentowy" xfId="2" builtinId="5"/>
    <cellStyle name="Walutowy" xfId="1" builtinId="4"/>
    <cellStyle name="Walutowy 2" xfId="8" xr:uid="{878EA10C-3023-4C0E-A7AF-4AA98177B035}"/>
  </cellStyles>
  <dxfs count="2">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image" Target="file:///C:\Users\kp042337\OneDrive%20-%20Grupa%20Budimex\Pulpit\Limanowa\logo_PLK.jpg" TargetMode="External"/><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file:///C:\Users\kp042337\OneDrive%20-%20Grupa%20Budimex\Pulpit\Limanowa\logo_PLK.jpg" TargetMode="External"/><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file:///C:\Users\kp042337\OneDrive%20-%20Grupa%20Budimex\Pulpit\Limanowa\logo_PLK.jpg" TargetMode="External"/><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3" Type="http://schemas.openxmlformats.org/officeDocument/2006/relationships/image" Target="../media/image5.jpeg"/><Relationship Id="rId2" Type="http://schemas.openxmlformats.org/officeDocument/2006/relationships/image" Target="file:///C:\Users\kp042337\OneDrive%20-%20Grupa%20Budimex\Pulpit\Limanowa\logo_PLK.jpg" TargetMode="External"/><Relationship Id="rId1" Type="http://schemas.openxmlformats.org/officeDocument/2006/relationships/image" Target="../media/image3.jpeg"/></Relationships>
</file>

<file path=xl/drawings/_rels/drawing5.xml.rels><?xml version="1.0" encoding="UTF-8" standalone="yes"?>
<Relationships xmlns="http://schemas.openxmlformats.org/package/2006/relationships"><Relationship Id="rId3" Type="http://schemas.openxmlformats.org/officeDocument/2006/relationships/image" Target="../media/image7.jpeg"/><Relationship Id="rId2" Type="http://schemas.openxmlformats.org/officeDocument/2006/relationships/image" Target="file:///C:\Users\kp042337\OneDrive%20-%20Grupa%20Budimex\Pulpit\Limanowa\logo_PLK.jpg" TargetMode="External"/><Relationship Id="rId1" Type="http://schemas.openxmlformats.org/officeDocument/2006/relationships/image" Target="../media/image6.jpeg"/></Relationships>
</file>

<file path=xl/drawings/_rels/drawing6.xml.rels><?xml version="1.0" encoding="UTF-8" standalone="yes"?>
<Relationships xmlns="http://schemas.openxmlformats.org/package/2006/relationships"><Relationship Id="rId3" Type="http://schemas.openxmlformats.org/officeDocument/2006/relationships/image" Target="../media/image10.jpeg"/><Relationship Id="rId2" Type="http://schemas.openxmlformats.org/officeDocument/2006/relationships/image" Target="file:///C:\Users\kp042337\OneDrive%20-%20Grupa%20Budimex\Pulpit\Limanowa\logo_PLK.jpg" TargetMode="External"/><Relationship Id="rId1" Type="http://schemas.openxmlformats.org/officeDocument/2006/relationships/image" Target="../media/image9.jpeg"/></Relationships>
</file>

<file path=xl/drawings/_rels/drawing7.xml.rels><?xml version="1.0" encoding="UTF-8" standalone="yes"?>
<Relationships xmlns="http://schemas.openxmlformats.org/package/2006/relationships"><Relationship Id="rId3" Type="http://schemas.openxmlformats.org/officeDocument/2006/relationships/image" Target="../media/image5.jpeg"/><Relationship Id="rId2" Type="http://schemas.openxmlformats.org/officeDocument/2006/relationships/image" Target="file:///C:\Users\kp042337\OneDrive%20-%20Grupa%20Budimex\Pulpit\Limanowa\logo_PLK.jpg" TargetMode="External"/><Relationship Id="rId1" Type="http://schemas.openxmlformats.org/officeDocument/2006/relationships/image" Target="../media/image3.jpeg"/></Relationships>
</file>

<file path=xl/drawings/_rels/drawing8.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file:///C:\Users\kp042337\OneDrive%20-%20Grupa%20Budimex\Pulpit\Limanowa\logo_PLK.jpg" TargetMode="External"/><Relationship Id="rId1" Type="http://schemas.openxmlformats.org/officeDocument/2006/relationships/image" Target="../media/image3.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8.png"/></Relationships>
</file>

<file path=xl/drawings/drawing1.xml><?xml version="1.0" encoding="utf-8"?>
<xdr:wsDr xmlns:xdr="http://schemas.openxmlformats.org/drawingml/2006/spreadsheetDrawing" xmlns:a="http://schemas.openxmlformats.org/drawingml/2006/main">
  <xdr:twoCellAnchor editAs="oneCell">
    <xdr:from>
      <xdr:col>5</xdr:col>
      <xdr:colOff>1226343</xdr:colOff>
      <xdr:row>0</xdr:row>
      <xdr:rowOff>103189</xdr:rowOff>
    </xdr:from>
    <xdr:to>
      <xdr:col>7</xdr:col>
      <xdr:colOff>147763</xdr:colOff>
      <xdr:row>0</xdr:row>
      <xdr:rowOff>950900</xdr:rowOff>
    </xdr:to>
    <xdr:pic>
      <xdr:nvPicPr>
        <xdr:cNvPr id="4" name="Obraz 3">
          <a:extLst>
            <a:ext uri="{FF2B5EF4-FFF2-40B4-BE49-F238E27FC236}">
              <a16:creationId xmlns:a16="http://schemas.microsoft.com/office/drawing/2014/main" id="{45E46131-5C64-4BAB-825C-644D6870D6CA}"/>
            </a:ext>
          </a:extLst>
        </xdr:cNvPr>
        <xdr:cNvPicPr>
          <a:picLocks noChangeAspect="1"/>
        </xdr:cNvPicPr>
      </xdr:nvPicPr>
      <xdr:blipFill>
        <a:blip xmlns:r="http://schemas.openxmlformats.org/officeDocument/2006/relationships" r:embed="rId1" r:link="rId2" cstate="print">
          <a:extLst>
            <a:ext uri="{28A0092B-C50C-407E-A947-70E740481C1C}">
              <a14:useLocalDpi xmlns:a14="http://schemas.microsoft.com/office/drawing/2010/main" val="0"/>
            </a:ext>
          </a:extLst>
        </a:blip>
        <a:stretch>
          <a:fillRect/>
        </a:stretch>
      </xdr:blipFill>
      <xdr:spPr>
        <a:xfrm>
          <a:off x="9048749" y="103189"/>
          <a:ext cx="2064670" cy="847711"/>
        </a:xfrm>
        <a:prstGeom prst="rect">
          <a:avLst/>
        </a:prstGeom>
      </xdr:spPr>
    </xdr:pic>
    <xdr:clientData/>
  </xdr:twoCellAnchor>
  <xdr:twoCellAnchor editAs="oneCell">
    <xdr:from>
      <xdr:col>8</xdr:col>
      <xdr:colOff>702469</xdr:colOff>
      <xdr:row>3</xdr:row>
      <xdr:rowOff>63960</xdr:rowOff>
    </xdr:from>
    <xdr:to>
      <xdr:col>9</xdr:col>
      <xdr:colOff>1321594</xdr:colOff>
      <xdr:row>7</xdr:row>
      <xdr:rowOff>0</xdr:rowOff>
    </xdr:to>
    <xdr:pic>
      <xdr:nvPicPr>
        <xdr:cNvPr id="5" name="Obraz 4">
          <a:extLst>
            <a:ext uri="{FF2B5EF4-FFF2-40B4-BE49-F238E27FC236}">
              <a16:creationId xmlns:a16="http://schemas.microsoft.com/office/drawing/2014/main" id="{26744876-B4BE-40BE-8A1C-F0206045863E}"/>
            </a:ext>
          </a:extLst>
        </xdr:cNvPr>
        <xdr:cNvPicPr>
          <a:picLocks noChangeAspect="1"/>
        </xdr:cNvPicPr>
      </xdr:nvPicPr>
      <xdr:blipFill>
        <a:blip xmlns:r="http://schemas.openxmlformats.org/officeDocument/2006/relationships" r:embed="rId3" r:link="rId2" cstate="print">
          <a:extLst>
            <a:ext uri="{28A0092B-C50C-407E-A947-70E740481C1C}">
              <a14:useLocalDpi xmlns:a14="http://schemas.microsoft.com/office/drawing/2010/main" val="0"/>
            </a:ext>
          </a:extLst>
        </a:blip>
        <a:stretch>
          <a:fillRect/>
        </a:stretch>
      </xdr:blipFill>
      <xdr:spPr>
        <a:xfrm>
          <a:off x="13239750" y="2564273"/>
          <a:ext cx="2035969" cy="686133"/>
        </a:xfrm>
        <a:prstGeom prst="rect">
          <a:avLst/>
        </a:prstGeom>
      </xdr:spPr>
    </xdr:pic>
    <xdr:clientData/>
  </xdr:twoCellAnchor>
  <xdr:twoCellAnchor>
    <xdr:from>
      <xdr:col>7</xdr:col>
      <xdr:colOff>416719</xdr:colOff>
      <xdr:row>51</xdr:row>
      <xdr:rowOff>0</xdr:rowOff>
    </xdr:from>
    <xdr:to>
      <xdr:col>8</xdr:col>
      <xdr:colOff>1035844</xdr:colOff>
      <xdr:row>51</xdr:row>
      <xdr:rowOff>0</xdr:rowOff>
    </xdr:to>
    <xdr:cxnSp macro="">
      <xdr:nvCxnSpPr>
        <xdr:cNvPr id="2" name="Łącznik prosty 1">
          <a:extLst>
            <a:ext uri="{FF2B5EF4-FFF2-40B4-BE49-F238E27FC236}">
              <a16:creationId xmlns:a16="http://schemas.microsoft.com/office/drawing/2014/main" id="{C9DADC7F-A3BB-4BCA-B808-3D267CB05040}"/>
            </a:ext>
          </a:extLst>
        </xdr:cNvPr>
        <xdr:cNvCxnSpPr/>
      </xdr:nvCxnSpPr>
      <xdr:spPr>
        <a:xfrm>
          <a:off x="11382375" y="19740563"/>
          <a:ext cx="2190750" cy="0"/>
        </a:xfrm>
        <a:prstGeom prst="line">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13</xdr:col>
      <xdr:colOff>0</xdr:colOff>
      <xdr:row>16</xdr:row>
      <xdr:rowOff>0</xdr:rowOff>
    </xdr:from>
    <xdr:to>
      <xdr:col>13</xdr:col>
      <xdr:colOff>304800</xdr:colOff>
      <xdr:row>16</xdr:row>
      <xdr:rowOff>304800</xdr:rowOff>
    </xdr:to>
    <xdr:sp macro="" textlink="">
      <xdr:nvSpPr>
        <xdr:cNvPr id="1026" name="AutoShape 2">
          <a:extLst>
            <a:ext uri="{FF2B5EF4-FFF2-40B4-BE49-F238E27FC236}">
              <a16:creationId xmlns:a16="http://schemas.microsoft.com/office/drawing/2014/main" id="{A37510E4-D360-4BDC-F734-BB26C464C733}"/>
            </a:ext>
          </a:extLst>
        </xdr:cNvPr>
        <xdr:cNvSpPr>
          <a:spLocks noChangeAspect="1" noChangeArrowheads="1"/>
        </xdr:cNvSpPr>
      </xdr:nvSpPr>
      <xdr:spPr bwMode="auto">
        <a:xfrm>
          <a:off x="17240250" y="50101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11</xdr:col>
      <xdr:colOff>952500</xdr:colOff>
      <xdr:row>0</xdr:row>
      <xdr:rowOff>134233</xdr:rowOff>
    </xdr:from>
    <xdr:to>
      <xdr:col>13</xdr:col>
      <xdr:colOff>444499</xdr:colOff>
      <xdr:row>5</xdr:row>
      <xdr:rowOff>3290</xdr:rowOff>
    </xdr:to>
    <xdr:pic>
      <xdr:nvPicPr>
        <xdr:cNvPr id="2" name="Obraz 1">
          <a:extLst>
            <a:ext uri="{FF2B5EF4-FFF2-40B4-BE49-F238E27FC236}">
              <a16:creationId xmlns:a16="http://schemas.microsoft.com/office/drawing/2014/main" id="{A7BA9BC9-6FEA-418A-9CA5-D74CDA78FEF9}"/>
            </a:ext>
          </a:extLst>
        </xdr:cNvPr>
        <xdr:cNvPicPr>
          <a:picLocks noChangeAspect="1"/>
        </xdr:cNvPicPr>
      </xdr:nvPicPr>
      <xdr:blipFill>
        <a:blip xmlns:r="http://schemas.openxmlformats.org/officeDocument/2006/relationships" r:embed="rId1" r:link="rId2" cstate="print">
          <a:extLst>
            <a:ext uri="{28A0092B-C50C-407E-A947-70E740481C1C}">
              <a14:useLocalDpi xmlns:a14="http://schemas.microsoft.com/office/drawing/2010/main" val="0"/>
            </a:ext>
          </a:extLst>
        </a:blip>
        <a:stretch>
          <a:fillRect/>
        </a:stretch>
      </xdr:blipFill>
      <xdr:spPr>
        <a:xfrm>
          <a:off x="14849475" y="134233"/>
          <a:ext cx="2635249" cy="821557"/>
        </a:xfrm>
        <a:prstGeom prst="rect">
          <a:avLst/>
        </a:prstGeom>
      </xdr:spPr>
    </xdr:pic>
    <xdr:clientData/>
  </xdr:twoCellAnchor>
  <xdr:twoCellAnchor editAs="oneCell">
    <xdr:from>
      <xdr:col>15</xdr:col>
      <xdr:colOff>713495</xdr:colOff>
      <xdr:row>2</xdr:row>
      <xdr:rowOff>159636</xdr:rowOff>
    </xdr:from>
    <xdr:to>
      <xdr:col>16</xdr:col>
      <xdr:colOff>1119187</xdr:colOff>
      <xdr:row>5</xdr:row>
      <xdr:rowOff>190499</xdr:rowOff>
    </xdr:to>
    <xdr:pic>
      <xdr:nvPicPr>
        <xdr:cNvPr id="3" name="Obraz 2">
          <a:extLst>
            <a:ext uri="{FF2B5EF4-FFF2-40B4-BE49-F238E27FC236}">
              <a16:creationId xmlns:a16="http://schemas.microsoft.com/office/drawing/2014/main" id="{2BF95733-B13B-4435-81C9-1E6534598BBC}"/>
            </a:ext>
          </a:extLst>
        </xdr:cNvPr>
        <xdr:cNvPicPr>
          <a:picLocks noChangeAspect="1"/>
        </xdr:cNvPicPr>
      </xdr:nvPicPr>
      <xdr:blipFill>
        <a:blip xmlns:r="http://schemas.openxmlformats.org/officeDocument/2006/relationships" r:embed="rId3" r:link="rId2" cstate="print">
          <a:extLst>
            <a:ext uri="{28A0092B-C50C-407E-A947-70E740481C1C}">
              <a14:useLocalDpi xmlns:a14="http://schemas.microsoft.com/office/drawing/2010/main" val="0"/>
            </a:ext>
          </a:extLst>
        </a:blip>
        <a:stretch>
          <a:fillRect/>
        </a:stretch>
      </xdr:blipFill>
      <xdr:spPr>
        <a:xfrm>
          <a:off x="20896970" y="1769361"/>
          <a:ext cx="1824917" cy="602363"/>
        </a:xfrm>
        <a:prstGeom prst="rect">
          <a:avLst/>
        </a:prstGeom>
      </xdr:spPr>
    </xdr:pic>
    <xdr:clientData/>
  </xdr:twoCellAnchor>
  <xdr:twoCellAnchor editAs="oneCell">
    <xdr:from>
      <xdr:col>11</xdr:col>
      <xdr:colOff>952500</xdr:colOff>
      <xdr:row>0</xdr:row>
      <xdr:rowOff>134233</xdr:rowOff>
    </xdr:from>
    <xdr:to>
      <xdr:col>13</xdr:col>
      <xdr:colOff>444499</xdr:colOff>
      <xdr:row>3</xdr:row>
      <xdr:rowOff>146165</xdr:rowOff>
    </xdr:to>
    <xdr:pic>
      <xdr:nvPicPr>
        <xdr:cNvPr id="6" name="Obraz 5">
          <a:extLst>
            <a:ext uri="{FF2B5EF4-FFF2-40B4-BE49-F238E27FC236}">
              <a16:creationId xmlns:a16="http://schemas.microsoft.com/office/drawing/2014/main" id="{275F745B-D55D-4305-8562-1CD7559ADD25}"/>
            </a:ext>
          </a:extLst>
        </xdr:cNvPr>
        <xdr:cNvPicPr>
          <a:picLocks noChangeAspect="1"/>
        </xdr:cNvPicPr>
      </xdr:nvPicPr>
      <xdr:blipFill>
        <a:blip xmlns:r="http://schemas.openxmlformats.org/officeDocument/2006/relationships" r:embed="rId1" r:link="rId2" cstate="print">
          <a:extLst>
            <a:ext uri="{28A0092B-C50C-407E-A947-70E740481C1C}">
              <a14:useLocalDpi xmlns:a14="http://schemas.microsoft.com/office/drawing/2010/main" val="0"/>
            </a:ext>
          </a:extLst>
        </a:blip>
        <a:stretch>
          <a:fillRect/>
        </a:stretch>
      </xdr:blipFill>
      <xdr:spPr>
        <a:xfrm>
          <a:off x="14849475" y="134233"/>
          <a:ext cx="2635249" cy="821557"/>
        </a:xfrm>
        <a:prstGeom prst="rect">
          <a:avLst/>
        </a:prstGeom>
      </xdr:spPr>
    </xdr:pic>
    <xdr:clientData/>
  </xdr:twoCellAnchor>
  <xdr:twoCellAnchor editAs="oneCell">
    <xdr:from>
      <xdr:col>15</xdr:col>
      <xdr:colOff>713495</xdr:colOff>
      <xdr:row>2</xdr:row>
      <xdr:rowOff>159636</xdr:rowOff>
    </xdr:from>
    <xdr:to>
      <xdr:col>16</xdr:col>
      <xdr:colOff>1119187</xdr:colOff>
      <xdr:row>5</xdr:row>
      <xdr:rowOff>190499</xdr:rowOff>
    </xdr:to>
    <xdr:pic>
      <xdr:nvPicPr>
        <xdr:cNvPr id="7" name="Obraz 6">
          <a:extLst>
            <a:ext uri="{FF2B5EF4-FFF2-40B4-BE49-F238E27FC236}">
              <a16:creationId xmlns:a16="http://schemas.microsoft.com/office/drawing/2014/main" id="{83691B25-A1FA-468B-9579-0BFAAE938982}"/>
            </a:ext>
          </a:extLst>
        </xdr:cNvPr>
        <xdr:cNvPicPr>
          <a:picLocks noChangeAspect="1"/>
        </xdr:cNvPicPr>
      </xdr:nvPicPr>
      <xdr:blipFill>
        <a:blip xmlns:r="http://schemas.openxmlformats.org/officeDocument/2006/relationships" r:embed="rId3" r:link="rId2" cstate="print">
          <a:extLst>
            <a:ext uri="{28A0092B-C50C-407E-A947-70E740481C1C}">
              <a14:useLocalDpi xmlns:a14="http://schemas.microsoft.com/office/drawing/2010/main" val="0"/>
            </a:ext>
          </a:extLst>
        </a:blip>
        <a:stretch>
          <a:fillRect/>
        </a:stretch>
      </xdr:blipFill>
      <xdr:spPr>
        <a:xfrm>
          <a:off x="20896970" y="1769361"/>
          <a:ext cx="1824917" cy="60236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11</xdr:col>
      <xdr:colOff>952500</xdr:colOff>
      <xdr:row>0</xdr:row>
      <xdr:rowOff>134233</xdr:rowOff>
    </xdr:from>
    <xdr:to>
      <xdr:col>13</xdr:col>
      <xdr:colOff>444499</xdr:colOff>
      <xdr:row>0</xdr:row>
      <xdr:rowOff>955790</xdr:rowOff>
    </xdr:to>
    <xdr:pic>
      <xdr:nvPicPr>
        <xdr:cNvPr id="9" name="Obraz 8">
          <a:extLst>
            <a:ext uri="{FF2B5EF4-FFF2-40B4-BE49-F238E27FC236}">
              <a16:creationId xmlns:a16="http://schemas.microsoft.com/office/drawing/2014/main" id="{B2DD8C78-7492-4D0B-9984-096FD5CBE179}"/>
            </a:ext>
          </a:extLst>
        </xdr:cNvPr>
        <xdr:cNvPicPr>
          <a:picLocks noChangeAspect="1"/>
        </xdr:cNvPicPr>
      </xdr:nvPicPr>
      <xdr:blipFill>
        <a:blip xmlns:r="http://schemas.openxmlformats.org/officeDocument/2006/relationships" r:embed="rId1" r:link="rId2" cstate="print">
          <a:extLst>
            <a:ext uri="{28A0092B-C50C-407E-A947-70E740481C1C}">
              <a14:useLocalDpi xmlns:a14="http://schemas.microsoft.com/office/drawing/2010/main" val="0"/>
            </a:ext>
          </a:extLst>
        </a:blip>
        <a:stretch>
          <a:fillRect/>
        </a:stretch>
      </xdr:blipFill>
      <xdr:spPr>
        <a:xfrm>
          <a:off x="11906250" y="134233"/>
          <a:ext cx="2635250" cy="821557"/>
        </a:xfrm>
        <a:prstGeom prst="rect">
          <a:avLst/>
        </a:prstGeom>
      </xdr:spPr>
    </xdr:pic>
    <xdr:clientData/>
  </xdr:twoCellAnchor>
  <xdr:twoCellAnchor editAs="oneCell">
    <xdr:from>
      <xdr:col>15</xdr:col>
      <xdr:colOff>713495</xdr:colOff>
      <xdr:row>2</xdr:row>
      <xdr:rowOff>159636</xdr:rowOff>
    </xdr:from>
    <xdr:to>
      <xdr:col>16</xdr:col>
      <xdr:colOff>1119187</xdr:colOff>
      <xdr:row>2</xdr:row>
      <xdr:rowOff>761999</xdr:rowOff>
    </xdr:to>
    <xdr:pic>
      <xdr:nvPicPr>
        <xdr:cNvPr id="10" name="Obraz 9">
          <a:extLst>
            <a:ext uri="{FF2B5EF4-FFF2-40B4-BE49-F238E27FC236}">
              <a16:creationId xmlns:a16="http://schemas.microsoft.com/office/drawing/2014/main" id="{40BA2B0C-F8B4-4BA9-B294-8DF51F25C797}"/>
            </a:ext>
          </a:extLst>
        </xdr:cNvPr>
        <xdr:cNvPicPr>
          <a:picLocks noChangeAspect="1"/>
        </xdr:cNvPicPr>
      </xdr:nvPicPr>
      <xdr:blipFill>
        <a:blip xmlns:r="http://schemas.openxmlformats.org/officeDocument/2006/relationships" r:embed="rId3" r:link="rId2" cstate="print">
          <a:extLst>
            <a:ext uri="{28A0092B-C50C-407E-A947-70E740481C1C}">
              <a14:useLocalDpi xmlns:a14="http://schemas.microsoft.com/office/drawing/2010/main" val="0"/>
            </a:ext>
          </a:extLst>
        </a:blip>
        <a:stretch>
          <a:fillRect/>
        </a:stretch>
      </xdr:blipFill>
      <xdr:spPr>
        <a:xfrm>
          <a:off x="17965651" y="1778886"/>
          <a:ext cx="1822536" cy="60236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12</xdr:col>
      <xdr:colOff>952500</xdr:colOff>
      <xdr:row>0</xdr:row>
      <xdr:rowOff>134233</xdr:rowOff>
    </xdr:from>
    <xdr:to>
      <xdr:col>14</xdr:col>
      <xdr:colOff>454024</xdr:colOff>
      <xdr:row>5</xdr:row>
      <xdr:rowOff>3290</xdr:rowOff>
    </xdr:to>
    <xdr:pic>
      <xdr:nvPicPr>
        <xdr:cNvPr id="2" name="Obraz 1">
          <a:extLst>
            <a:ext uri="{FF2B5EF4-FFF2-40B4-BE49-F238E27FC236}">
              <a16:creationId xmlns:a16="http://schemas.microsoft.com/office/drawing/2014/main" id="{F4B87ED3-9E00-4877-8F95-1A1DCA2F7FED}"/>
            </a:ext>
          </a:extLst>
        </xdr:cNvPr>
        <xdr:cNvPicPr>
          <a:picLocks noChangeAspect="1"/>
        </xdr:cNvPicPr>
      </xdr:nvPicPr>
      <xdr:blipFill>
        <a:blip xmlns:r="http://schemas.openxmlformats.org/officeDocument/2006/relationships" r:embed="rId1" r:link="rId2" cstate="print">
          <a:extLst>
            <a:ext uri="{28A0092B-C50C-407E-A947-70E740481C1C}">
              <a14:useLocalDpi xmlns:a14="http://schemas.microsoft.com/office/drawing/2010/main" val="0"/>
            </a:ext>
          </a:extLst>
        </a:blip>
        <a:stretch>
          <a:fillRect/>
        </a:stretch>
      </xdr:blipFill>
      <xdr:spPr>
        <a:xfrm>
          <a:off x="14851380" y="138043"/>
          <a:ext cx="2633344" cy="817747"/>
        </a:xfrm>
        <a:prstGeom prst="rect">
          <a:avLst/>
        </a:prstGeom>
      </xdr:spPr>
    </xdr:pic>
    <xdr:clientData/>
  </xdr:twoCellAnchor>
  <xdr:twoCellAnchor editAs="oneCell">
    <xdr:from>
      <xdr:col>16</xdr:col>
      <xdr:colOff>713495</xdr:colOff>
      <xdr:row>2</xdr:row>
      <xdr:rowOff>159636</xdr:rowOff>
    </xdr:from>
    <xdr:to>
      <xdr:col>17</xdr:col>
      <xdr:colOff>1109662</xdr:colOff>
      <xdr:row>5</xdr:row>
      <xdr:rowOff>190499</xdr:rowOff>
    </xdr:to>
    <xdr:pic>
      <xdr:nvPicPr>
        <xdr:cNvPr id="3" name="Obraz 2">
          <a:extLst>
            <a:ext uri="{FF2B5EF4-FFF2-40B4-BE49-F238E27FC236}">
              <a16:creationId xmlns:a16="http://schemas.microsoft.com/office/drawing/2014/main" id="{0D62C279-D271-4C9D-9823-5B8BD59ABF24}"/>
            </a:ext>
          </a:extLst>
        </xdr:cNvPr>
        <xdr:cNvPicPr>
          <a:picLocks noChangeAspect="1"/>
        </xdr:cNvPicPr>
      </xdr:nvPicPr>
      <xdr:blipFill>
        <a:blip xmlns:r="http://schemas.openxmlformats.org/officeDocument/2006/relationships" r:embed="rId3" r:link="rId2" cstate="print">
          <a:extLst>
            <a:ext uri="{28A0092B-C50C-407E-A947-70E740481C1C}">
              <a14:useLocalDpi xmlns:a14="http://schemas.microsoft.com/office/drawing/2010/main" val="0"/>
            </a:ext>
          </a:extLst>
        </a:blip>
        <a:stretch>
          <a:fillRect/>
        </a:stretch>
      </xdr:blipFill>
      <xdr:spPr>
        <a:xfrm>
          <a:off x="20893160" y="1773171"/>
          <a:ext cx="1819202" cy="604268"/>
        </a:xfrm>
        <a:prstGeom prst="rect">
          <a:avLst/>
        </a:prstGeom>
      </xdr:spPr>
    </xdr:pic>
    <xdr:clientData/>
  </xdr:twoCellAnchor>
  <xdr:twoCellAnchor editAs="oneCell">
    <xdr:from>
      <xdr:col>12</xdr:col>
      <xdr:colOff>952500</xdr:colOff>
      <xdr:row>0</xdr:row>
      <xdr:rowOff>134233</xdr:rowOff>
    </xdr:from>
    <xdr:to>
      <xdr:col>14</xdr:col>
      <xdr:colOff>454024</xdr:colOff>
      <xdr:row>3</xdr:row>
      <xdr:rowOff>148070</xdr:rowOff>
    </xdr:to>
    <xdr:pic>
      <xdr:nvPicPr>
        <xdr:cNvPr id="6" name="Obraz 5">
          <a:extLst>
            <a:ext uri="{FF2B5EF4-FFF2-40B4-BE49-F238E27FC236}">
              <a16:creationId xmlns:a16="http://schemas.microsoft.com/office/drawing/2014/main" id="{6947AE0C-04AF-4E10-8074-C062ACB164E2}"/>
            </a:ext>
          </a:extLst>
        </xdr:cNvPr>
        <xdr:cNvPicPr>
          <a:picLocks noChangeAspect="1"/>
        </xdr:cNvPicPr>
      </xdr:nvPicPr>
      <xdr:blipFill>
        <a:blip xmlns:r="http://schemas.openxmlformats.org/officeDocument/2006/relationships" r:embed="rId1" r:link="rId2" cstate="print">
          <a:extLst>
            <a:ext uri="{28A0092B-C50C-407E-A947-70E740481C1C}">
              <a14:useLocalDpi xmlns:a14="http://schemas.microsoft.com/office/drawing/2010/main" val="0"/>
            </a:ext>
          </a:extLst>
        </a:blip>
        <a:stretch>
          <a:fillRect/>
        </a:stretch>
      </xdr:blipFill>
      <xdr:spPr>
        <a:xfrm>
          <a:off x="14851380" y="138043"/>
          <a:ext cx="2633344" cy="817747"/>
        </a:xfrm>
        <a:prstGeom prst="rect">
          <a:avLst/>
        </a:prstGeom>
      </xdr:spPr>
    </xdr:pic>
    <xdr:clientData/>
  </xdr:twoCellAnchor>
  <xdr:twoCellAnchor editAs="oneCell">
    <xdr:from>
      <xdr:col>16</xdr:col>
      <xdr:colOff>713495</xdr:colOff>
      <xdr:row>2</xdr:row>
      <xdr:rowOff>159636</xdr:rowOff>
    </xdr:from>
    <xdr:to>
      <xdr:col>17</xdr:col>
      <xdr:colOff>1109662</xdr:colOff>
      <xdr:row>5</xdr:row>
      <xdr:rowOff>190499</xdr:rowOff>
    </xdr:to>
    <xdr:pic>
      <xdr:nvPicPr>
        <xdr:cNvPr id="7" name="Obraz 6">
          <a:extLst>
            <a:ext uri="{FF2B5EF4-FFF2-40B4-BE49-F238E27FC236}">
              <a16:creationId xmlns:a16="http://schemas.microsoft.com/office/drawing/2014/main" id="{5B5A8EBE-099D-47E9-BA4B-DB036C58D50E}"/>
            </a:ext>
          </a:extLst>
        </xdr:cNvPr>
        <xdr:cNvPicPr>
          <a:picLocks noChangeAspect="1"/>
        </xdr:cNvPicPr>
      </xdr:nvPicPr>
      <xdr:blipFill>
        <a:blip xmlns:r="http://schemas.openxmlformats.org/officeDocument/2006/relationships" r:embed="rId3" r:link="rId2" cstate="print">
          <a:extLst>
            <a:ext uri="{28A0092B-C50C-407E-A947-70E740481C1C}">
              <a14:useLocalDpi xmlns:a14="http://schemas.microsoft.com/office/drawing/2010/main" val="0"/>
            </a:ext>
          </a:extLst>
        </a:blip>
        <a:stretch>
          <a:fillRect/>
        </a:stretch>
      </xdr:blipFill>
      <xdr:spPr>
        <a:xfrm>
          <a:off x="20893160" y="1773171"/>
          <a:ext cx="1819202" cy="60426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222250</xdr:colOff>
      <xdr:row>0</xdr:row>
      <xdr:rowOff>86178</xdr:rowOff>
    </xdr:from>
    <xdr:to>
      <xdr:col>13</xdr:col>
      <xdr:colOff>431474</xdr:colOff>
      <xdr:row>0</xdr:row>
      <xdr:rowOff>957150</xdr:rowOff>
    </xdr:to>
    <xdr:pic>
      <xdr:nvPicPr>
        <xdr:cNvPr id="3" name="Obraz 2">
          <a:extLst>
            <a:ext uri="{FF2B5EF4-FFF2-40B4-BE49-F238E27FC236}">
              <a16:creationId xmlns:a16="http://schemas.microsoft.com/office/drawing/2014/main" id="{CB1F1C72-2050-4AAB-906C-B58BC588AB73}"/>
            </a:ext>
          </a:extLst>
        </xdr:cNvPr>
        <xdr:cNvPicPr>
          <a:picLocks noChangeAspect="1"/>
        </xdr:cNvPicPr>
      </xdr:nvPicPr>
      <xdr:blipFill>
        <a:blip xmlns:r="http://schemas.openxmlformats.org/officeDocument/2006/relationships" r:embed="rId1" r:link="rId2" cstate="print">
          <a:extLst>
            <a:ext uri="{28A0092B-C50C-407E-A947-70E740481C1C}">
              <a14:useLocalDpi xmlns:a14="http://schemas.microsoft.com/office/drawing/2010/main" val="0"/>
            </a:ext>
          </a:extLst>
        </a:blip>
        <a:stretch>
          <a:fillRect/>
        </a:stretch>
      </xdr:blipFill>
      <xdr:spPr>
        <a:xfrm>
          <a:off x="10766425" y="86178"/>
          <a:ext cx="3514399" cy="870972"/>
        </a:xfrm>
        <a:prstGeom prst="rect">
          <a:avLst/>
        </a:prstGeom>
      </xdr:spPr>
    </xdr:pic>
    <xdr:clientData/>
  </xdr:twoCellAnchor>
  <xdr:twoCellAnchor editAs="oneCell">
    <xdr:from>
      <xdr:col>20</xdr:col>
      <xdr:colOff>407335</xdr:colOff>
      <xdr:row>2</xdr:row>
      <xdr:rowOff>154117</xdr:rowOff>
    </xdr:from>
    <xdr:to>
      <xdr:col>22</xdr:col>
      <xdr:colOff>447348</xdr:colOff>
      <xdr:row>2</xdr:row>
      <xdr:rowOff>687160</xdr:rowOff>
    </xdr:to>
    <xdr:pic>
      <xdr:nvPicPr>
        <xdr:cNvPr id="4" name="Obraz 3">
          <a:extLst>
            <a:ext uri="{FF2B5EF4-FFF2-40B4-BE49-F238E27FC236}">
              <a16:creationId xmlns:a16="http://schemas.microsoft.com/office/drawing/2014/main" id="{D250F3D4-ECBC-40C2-90AD-5F3A2C5BA5E6}"/>
            </a:ext>
          </a:extLst>
        </xdr:cNvPr>
        <xdr:cNvPicPr>
          <a:picLocks noChangeAspect="1"/>
        </xdr:cNvPicPr>
      </xdr:nvPicPr>
      <xdr:blipFill>
        <a:blip xmlns:r="http://schemas.openxmlformats.org/officeDocument/2006/relationships" r:embed="rId3" r:link="rId2" cstate="print">
          <a:extLst>
            <a:ext uri="{28A0092B-C50C-407E-A947-70E740481C1C}">
              <a14:useLocalDpi xmlns:a14="http://schemas.microsoft.com/office/drawing/2010/main" val="0"/>
            </a:ext>
          </a:extLst>
        </a:blip>
        <a:stretch>
          <a:fillRect/>
        </a:stretch>
      </xdr:blipFill>
      <xdr:spPr>
        <a:xfrm>
          <a:off x="21362335" y="1763842"/>
          <a:ext cx="2135513" cy="53304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9</xdr:col>
      <xdr:colOff>543720</xdr:colOff>
      <xdr:row>0</xdr:row>
      <xdr:rowOff>122540</xdr:rowOff>
    </xdr:from>
    <xdr:to>
      <xdr:col>11</xdr:col>
      <xdr:colOff>76681</xdr:colOff>
      <xdr:row>1</xdr:row>
      <xdr:rowOff>-1</xdr:rowOff>
    </xdr:to>
    <xdr:pic>
      <xdr:nvPicPr>
        <xdr:cNvPr id="7" name="Obraz 6">
          <a:extLst>
            <a:ext uri="{FF2B5EF4-FFF2-40B4-BE49-F238E27FC236}">
              <a16:creationId xmlns:a16="http://schemas.microsoft.com/office/drawing/2014/main" id="{41CF1830-582C-45FB-BEB0-84ECE91883A7}"/>
            </a:ext>
          </a:extLst>
        </xdr:cNvPr>
        <xdr:cNvPicPr>
          <a:picLocks noChangeAspect="1"/>
        </xdr:cNvPicPr>
      </xdr:nvPicPr>
      <xdr:blipFill>
        <a:blip xmlns:r="http://schemas.openxmlformats.org/officeDocument/2006/relationships" r:embed="rId1" r:link="rId2" cstate="print">
          <a:extLst>
            <a:ext uri="{28A0092B-C50C-407E-A947-70E740481C1C}">
              <a14:useLocalDpi xmlns:a14="http://schemas.microsoft.com/office/drawing/2010/main" val="0"/>
            </a:ext>
          </a:extLst>
        </a:blip>
        <a:stretch>
          <a:fillRect/>
        </a:stretch>
      </xdr:blipFill>
      <xdr:spPr>
        <a:xfrm>
          <a:off x="10795001" y="122540"/>
          <a:ext cx="2319024" cy="853772"/>
        </a:xfrm>
        <a:prstGeom prst="rect">
          <a:avLst/>
        </a:prstGeom>
      </xdr:spPr>
    </xdr:pic>
    <xdr:clientData/>
  </xdr:twoCellAnchor>
  <xdr:twoCellAnchor editAs="oneCell">
    <xdr:from>
      <xdr:col>13</xdr:col>
      <xdr:colOff>702469</xdr:colOff>
      <xdr:row>3</xdr:row>
      <xdr:rowOff>63960</xdr:rowOff>
    </xdr:from>
    <xdr:to>
      <xdr:col>14</xdr:col>
      <xdr:colOff>1190624</xdr:colOff>
      <xdr:row>6</xdr:row>
      <xdr:rowOff>196850</xdr:rowOff>
    </xdr:to>
    <xdr:pic>
      <xdr:nvPicPr>
        <xdr:cNvPr id="10" name="Obraz 9">
          <a:extLst>
            <a:ext uri="{FF2B5EF4-FFF2-40B4-BE49-F238E27FC236}">
              <a16:creationId xmlns:a16="http://schemas.microsoft.com/office/drawing/2014/main" id="{C809D0BD-7949-47C4-A5F4-2C8D8156033A}"/>
            </a:ext>
          </a:extLst>
        </xdr:cNvPr>
        <xdr:cNvPicPr>
          <a:picLocks noChangeAspect="1"/>
        </xdr:cNvPicPr>
      </xdr:nvPicPr>
      <xdr:blipFill>
        <a:blip xmlns:r="http://schemas.openxmlformats.org/officeDocument/2006/relationships" r:embed="rId3" r:link="rId2" cstate="print">
          <a:extLst>
            <a:ext uri="{28A0092B-C50C-407E-A947-70E740481C1C}">
              <a14:useLocalDpi xmlns:a14="http://schemas.microsoft.com/office/drawing/2010/main" val="0"/>
            </a:ext>
          </a:extLst>
        </a:blip>
        <a:stretch>
          <a:fillRect/>
        </a:stretch>
      </xdr:blipFill>
      <xdr:spPr>
        <a:xfrm>
          <a:off x="16883063" y="2564273"/>
          <a:ext cx="1904999" cy="692483"/>
        </a:xfrm>
        <a:prstGeom prst="rect">
          <a:avLst/>
        </a:prstGeom>
      </xdr:spPr>
    </xdr:pic>
    <xdr:clientData/>
  </xdr:twoCellAnchor>
  <xdr:twoCellAnchor>
    <xdr:from>
      <xdr:col>10</xdr:col>
      <xdr:colOff>821531</xdr:colOff>
      <xdr:row>42</xdr:row>
      <xdr:rowOff>11906</xdr:rowOff>
    </xdr:from>
    <xdr:to>
      <xdr:col>11</xdr:col>
      <xdr:colOff>785812</xdr:colOff>
      <xdr:row>42</xdr:row>
      <xdr:rowOff>11906</xdr:rowOff>
    </xdr:to>
    <xdr:cxnSp macro="">
      <xdr:nvCxnSpPr>
        <xdr:cNvPr id="12" name="Łącznik prosty 11">
          <a:extLst>
            <a:ext uri="{FF2B5EF4-FFF2-40B4-BE49-F238E27FC236}">
              <a16:creationId xmlns:a16="http://schemas.microsoft.com/office/drawing/2014/main" id="{AB5EDD27-204F-4E65-8279-5E3B55D00A28}"/>
            </a:ext>
          </a:extLst>
        </xdr:cNvPr>
        <xdr:cNvCxnSpPr/>
      </xdr:nvCxnSpPr>
      <xdr:spPr>
        <a:xfrm>
          <a:off x="13356431" y="321042506"/>
          <a:ext cx="1535906" cy="0"/>
        </a:xfrm>
        <a:prstGeom prst="line">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editAs="oneCell">
    <xdr:from>
      <xdr:col>11</xdr:col>
      <xdr:colOff>952500</xdr:colOff>
      <xdr:row>0</xdr:row>
      <xdr:rowOff>134233</xdr:rowOff>
    </xdr:from>
    <xdr:to>
      <xdr:col>13</xdr:col>
      <xdr:colOff>454024</xdr:colOff>
      <xdr:row>7</xdr:row>
      <xdr:rowOff>155690</xdr:rowOff>
    </xdr:to>
    <xdr:pic>
      <xdr:nvPicPr>
        <xdr:cNvPr id="2" name="Obraz 1">
          <a:extLst>
            <a:ext uri="{FF2B5EF4-FFF2-40B4-BE49-F238E27FC236}">
              <a16:creationId xmlns:a16="http://schemas.microsoft.com/office/drawing/2014/main" id="{1BD0776E-2278-4ABA-A596-5569CB1979BD}"/>
            </a:ext>
          </a:extLst>
        </xdr:cNvPr>
        <xdr:cNvPicPr>
          <a:picLocks noChangeAspect="1"/>
        </xdr:cNvPicPr>
      </xdr:nvPicPr>
      <xdr:blipFill>
        <a:blip xmlns:r="http://schemas.openxmlformats.org/officeDocument/2006/relationships" r:embed="rId1" r:link="rId2" cstate="print">
          <a:extLst>
            <a:ext uri="{28A0092B-C50C-407E-A947-70E740481C1C}">
              <a14:useLocalDpi xmlns:a14="http://schemas.microsoft.com/office/drawing/2010/main" val="0"/>
            </a:ext>
          </a:extLst>
        </a:blip>
        <a:stretch>
          <a:fillRect/>
        </a:stretch>
      </xdr:blipFill>
      <xdr:spPr>
        <a:xfrm>
          <a:off x="15830550" y="134233"/>
          <a:ext cx="2635249" cy="1364482"/>
        </a:xfrm>
        <a:prstGeom prst="rect">
          <a:avLst/>
        </a:prstGeom>
      </xdr:spPr>
    </xdr:pic>
    <xdr:clientData/>
  </xdr:twoCellAnchor>
  <xdr:twoCellAnchor editAs="oneCell">
    <xdr:from>
      <xdr:col>15</xdr:col>
      <xdr:colOff>713495</xdr:colOff>
      <xdr:row>1</xdr:row>
      <xdr:rowOff>159636</xdr:rowOff>
    </xdr:from>
    <xdr:to>
      <xdr:col>16</xdr:col>
      <xdr:colOff>1109662</xdr:colOff>
      <xdr:row>4</xdr:row>
      <xdr:rowOff>190499</xdr:rowOff>
    </xdr:to>
    <xdr:pic>
      <xdr:nvPicPr>
        <xdr:cNvPr id="3" name="Obraz 2">
          <a:extLst>
            <a:ext uri="{FF2B5EF4-FFF2-40B4-BE49-F238E27FC236}">
              <a16:creationId xmlns:a16="http://schemas.microsoft.com/office/drawing/2014/main" id="{39E64823-5123-40AF-9C52-62B31C433845}"/>
            </a:ext>
          </a:extLst>
        </xdr:cNvPr>
        <xdr:cNvPicPr>
          <a:picLocks noChangeAspect="1"/>
        </xdr:cNvPicPr>
      </xdr:nvPicPr>
      <xdr:blipFill>
        <a:blip xmlns:r="http://schemas.openxmlformats.org/officeDocument/2006/relationships" r:embed="rId3" r:link="rId2" cstate="print">
          <a:extLst>
            <a:ext uri="{28A0092B-C50C-407E-A947-70E740481C1C}">
              <a14:useLocalDpi xmlns:a14="http://schemas.microsoft.com/office/drawing/2010/main" val="0"/>
            </a:ext>
          </a:extLst>
        </a:blip>
        <a:stretch>
          <a:fillRect/>
        </a:stretch>
      </xdr:blipFill>
      <xdr:spPr>
        <a:xfrm>
          <a:off x="21878045" y="588261"/>
          <a:ext cx="1824917" cy="602363"/>
        </a:xfrm>
        <a:prstGeom prst="rect">
          <a:avLst/>
        </a:prstGeom>
      </xdr:spPr>
    </xdr:pic>
    <xdr:clientData/>
  </xdr:twoCellAnchor>
  <xdr:twoCellAnchor editAs="oneCell">
    <xdr:from>
      <xdr:col>11</xdr:col>
      <xdr:colOff>952500</xdr:colOff>
      <xdr:row>0</xdr:row>
      <xdr:rowOff>134233</xdr:rowOff>
    </xdr:from>
    <xdr:to>
      <xdr:col>13</xdr:col>
      <xdr:colOff>454024</xdr:colOff>
      <xdr:row>6</xdr:row>
      <xdr:rowOff>41390</xdr:rowOff>
    </xdr:to>
    <xdr:pic>
      <xdr:nvPicPr>
        <xdr:cNvPr id="4" name="Obraz 3">
          <a:extLst>
            <a:ext uri="{FF2B5EF4-FFF2-40B4-BE49-F238E27FC236}">
              <a16:creationId xmlns:a16="http://schemas.microsoft.com/office/drawing/2014/main" id="{98AFA29D-7EA1-4F1C-86A4-1F008D3F95F8}"/>
            </a:ext>
          </a:extLst>
        </xdr:cNvPr>
        <xdr:cNvPicPr>
          <a:picLocks noChangeAspect="1"/>
        </xdr:cNvPicPr>
      </xdr:nvPicPr>
      <xdr:blipFill>
        <a:blip xmlns:r="http://schemas.openxmlformats.org/officeDocument/2006/relationships" r:embed="rId1" r:link="rId2" cstate="print">
          <a:extLst>
            <a:ext uri="{28A0092B-C50C-407E-A947-70E740481C1C}">
              <a14:useLocalDpi xmlns:a14="http://schemas.microsoft.com/office/drawing/2010/main" val="0"/>
            </a:ext>
          </a:extLst>
        </a:blip>
        <a:stretch>
          <a:fillRect/>
        </a:stretch>
      </xdr:blipFill>
      <xdr:spPr>
        <a:xfrm>
          <a:off x="15830550" y="134233"/>
          <a:ext cx="2635249" cy="1059682"/>
        </a:xfrm>
        <a:prstGeom prst="rect">
          <a:avLst/>
        </a:prstGeom>
      </xdr:spPr>
    </xdr:pic>
    <xdr:clientData/>
  </xdr:twoCellAnchor>
  <xdr:twoCellAnchor editAs="oneCell">
    <xdr:from>
      <xdr:col>15</xdr:col>
      <xdr:colOff>713495</xdr:colOff>
      <xdr:row>1</xdr:row>
      <xdr:rowOff>159636</xdr:rowOff>
    </xdr:from>
    <xdr:to>
      <xdr:col>16</xdr:col>
      <xdr:colOff>1109662</xdr:colOff>
      <xdr:row>4</xdr:row>
      <xdr:rowOff>190499</xdr:rowOff>
    </xdr:to>
    <xdr:pic>
      <xdr:nvPicPr>
        <xdr:cNvPr id="5" name="Obraz 4">
          <a:extLst>
            <a:ext uri="{FF2B5EF4-FFF2-40B4-BE49-F238E27FC236}">
              <a16:creationId xmlns:a16="http://schemas.microsoft.com/office/drawing/2014/main" id="{D41B30A5-0E7E-4AE1-AE5A-F96B5549514B}"/>
            </a:ext>
          </a:extLst>
        </xdr:cNvPr>
        <xdr:cNvPicPr>
          <a:picLocks noChangeAspect="1"/>
        </xdr:cNvPicPr>
      </xdr:nvPicPr>
      <xdr:blipFill>
        <a:blip xmlns:r="http://schemas.openxmlformats.org/officeDocument/2006/relationships" r:embed="rId3" r:link="rId2" cstate="print">
          <a:extLst>
            <a:ext uri="{28A0092B-C50C-407E-A947-70E740481C1C}">
              <a14:useLocalDpi xmlns:a14="http://schemas.microsoft.com/office/drawing/2010/main" val="0"/>
            </a:ext>
          </a:extLst>
        </a:blip>
        <a:stretch>
          <a:fillRect/>
        </a:stretch>
      </xdr:blipFill>
      <xdr:spPr>
        <a:xfrm>
          <a:off x="21878045" y="588261"/>
          <a:ext cx="1824917" cy="602363"/>
        </a:xfrm>
        <a:prstGeom prst="rect">
          <a:avLst/>
        </a:prstGeom>
      </xdr:spPr>
    </xdr:pic>
    <xdr:clientData/>
  </xdr:twoCellAnchor>
  <xdr:twoCellAnchor editAs="oneCell">
    <xdr:from>
      <xdr:col>11</xdr:col>
      <xdr:colOff>952500</xdr:colOff>
      <xdr:row>0</xdr:row>
      <xdr:rowOff>134233</xdr:rowOff>
    </xdr:from>
    <xdr:to>
      <xdr:col>13</xdr:col>
      <xdr:colOff>454024</xdr:colOff>
      <xdr:row>6</xdr:row>
      <xdr:rowOff>41390</xdr:rowOff>
    </xdr:to>
    <xdr:pic>
      <xdr:nvPicPr>
        <xdr:cNvPr id="6" name="Obraz 5">
          <a:extLst>
            <a:ext uri="{FF2B5EF4-FFF2-40B4-BE49-F238E27FC236}">
              <a16:creationId xmlns:a16="http://schemas.microsoft.com/office/drawing/2014/main" id="{F5C66EA1-30F6-46BA-8135-6D76030FC36B}"/>
            </a:ext>
          </a:extLst>
        </xdr:cNvPr>
        <xdr:cNvPicPr>
          <a:picLocks noChangeAspect="1"/>
        </xdr:cNvPicPr>
      </xdr:nvPicPr>
      <xdr:blipFill>
        <a:blip xmlns:r="http://schemas.openxmlformats.org/officeDocument/2006/relationships" r:embed="rId1" r:link="rId2" cstate="print">
          <a:extLst>
            <a:ext uri="{28A0092B-C50C-407E-A947-70E740481C1C}">
              <a14:useLocalDpi xmlns:a14="http://schemas.microsoft.com/office/drawing/2010/main" val="0"/>
            </a:ext>
          </a:extLst>
        </a:blip>
        <a:stretch>
          <a:fillRect/>
        </a:stretch>
      </xdr:blipFill>
      <xdr:spPr>
        <a:xfrm>
          <a:off x="15830550" y="134233"/>
          <a:ext cx="2635249" cy="1059682"/>
        </a:xfrm>
        <a:prstGeom prst="rect">
          <a:avLst/>
        </a:prstGeom>
      </xdr:spPr>
    </xdr:pic>
    <xdr:clientData/>
  </xdr:twoCellAnchor>
  <xdr:twoCellAnchor editAs="oneCell">
    <xdr:from>
      <xdr:col>15</xdr:col>
      <xdr:colOff>713495</xdr:colOff>
      <xdr:row>1</xdr:row>
      <xdr:rowOff>159636</xdr:rowOff>
    </xdr:from>
    <xdr:to>
      <xdr:col>16</xdr:col>
      <xdr:colOff>1109662</xdr:colOff>
      <xdr:row>4</xdr:row>
      <xdr:rowOff>190499</xdr:rowOff>
    </xdr:to>
    <xdr:pic>
      <xdr:nvPicPr>
        <xdr:cNvPr id="7" name="Obraz 6">
          <a:extLst>
            <a:ext uri="{FF2B5EF4-FFF2-40B4-BE49-F238E27FC236}">
              <a16:creationId xmlns:a16="http://schemas.microsoft.com/office/drawing/2014/main" id="{A44355EE-FE59-49B8-A408-E74A09A7F35C}"/>
            </a:ext>
          </a:extLst>
        </xdr:cNvPr>
        <xdr:cNvPicPr>
          <a:picLocks noChangeAspect="1"/>
        </xdr:cNvPicPr>
      </xdr:nvPicPr>
      <xdr:blipFill>
        <a:blip xmlns:r="http://schemas.openxmlformats.org/officeDocument/2006/relationships" r:embed="rId3" r:link="rId2" cstate="print">
          <a:extLst>
            <a:ext uri="{28A0092B-C50C-407E-A947-70E740481C1C}">
              <a14:useLocalDpi xmlns:a14="http://schemas.microsoft.com/office/drawing/2010/main" val="0"/>
            </a:ext>
          </a:extLst>
        </a:blip>
        <a:stretch>
          <a:fillRect/>
        </a:stretch>
      </xdr:blipFill>
      <xdr:spPr>
        <a:xfrm>
          <a:off x="21878045" y="588261"/>
          <a:ext cx="1824917" cy="602363"/>
        </a:xfrm>
        <a:prstGeom prst="rect">
          <a:avLst/>
        </a:prstGeom>
      </xdr:spPr>
    </xdr:pic>
    <xdr:clientData/>
  </xdr:twoCellAnchor>
  <xdr:twoCellAnchor editAs="oneCell">
    <xdr:from>
      <xdr:col>11</xdr:col>
      <xdr:colOff>952500</xdr:colOff>
      <xdr:row>0</xdr:row>
      <xdr:rowOff>134233</xdr:rowOff>
    </xdr:from>
    <xdr:to>
      <xdr:col>13</xdr:col>
      <xdr:colOff>454024</xdr:colOff>
      <xdr:row>5</xdr:row>
      <xdr:rowOff>3290</xdr:rowOff>
    </xdr:to>
    <xdr:pic>
      <xdr:nvPicPr>
        <xdr:cNvPr id="8" name="Obraz 7">
          <a:extLst>
            <a:ext uri="{FF2B5EF4-FFF2-40B4-BE49-F238E27FC236}">
              <a16:creationId xmlns:a16="http://schemas.microsoft.com/office/drawing/2014/main" id="{0EB4AFEA-E2E9-4FD1-93B2-826CAA76361B}"/>
            </a:ext>
          </a:extLst>
        </xdr:cNvPr>
        <xdr:cNvPicPr>
          <a:picLocks noChangeAspect="1"/>
        </xdr:cNvPicPr>
      </xdr:nvPicPr>
      <xdr:blipFill>
        <a:blip xmlns:r="http://schemas.openxmlformats.org/officeDocument/2006/relationships" r:embed="rId1" r:link="rId2" cstate="print">
          <a:extLst>
            <a:ext uri="{28A0092B-C50C-407E-A947-70E740481C1C}">
              <a14:useLocalDpi xmlns:a14="http://schemas.microsoft.com/office/drawing/2010/main" val="0"/>
            </a:ext>
          </a:extLst>
        </a:blip>
        <a:stretch>
          <a:fillRect/>
        </a:stretch>
      </xdr:blipFill>
      <xdr:spPr>
        <a:xfrm>
          <a:off x="15830550" y="134233"/>
          <a:ext cx="2635249" cy="821557"/>
        </a:xfrm>
        <a:prstGeom prst="rect">
          <a:avLst/>
        </a:prstGeom>
      </xdr:spPr>
    </xdr:pic>
    <xdr:clientData/>
  </xdr:twoCellAnchor>
  <xdr:twoCellAnchor editAs="oneCell">
    <xdr:from>
      <xdr:col>15</xdr:col>
      <xdr:colOff>713495</xdr:colOff>
      <xdr:row>1</xdr:row>
      <xdr:rowOff>159636</xdr:rowOff>
    </xdr:from>
    <xdr:to>
      <xdr:col>16</xdr:col>
      <xdr:colOff>1109662</xdr:colOff>
      <xdr:row>4</xdr:row>
      <xdr:rowOff>190499</xdr:rowOff>
    </xdr:to>
    <xdr:pic>
      <xdr:nvPicPr>
        <xdr:cNvPr id="9" name="Obraz 8">
          <a:extLst>
            <a:ext uri="{FF2B5EF4-FFF2-40B4-BE49-F238E27FC236}">
              <a16:creationId xmlns:a16="http://schemas.microsoft.com/office/drawing/2014/main" id="{038D033B-4582-47D0-99D3-9318FA4959CC}"/>
            </a:ext>
          </a:extLst>
        </xdr:cNvPr>
        <xdr:cNvPicPr>
          <a:picLocks noChangeAspect="1"/>
        </xdr:cNvPicPr>
      </xdr:nvPicPr>
      <xdr:blipFill>
        <a:blip xmlns:r="http://schemas.openxmlformats.org/officeDocument/2006/relationships" r:embed="rId3" r:link="rId2" cstate="print">
          <a:extLst>
            <a:ext uri="{28A0092B-C50C-407E-A947-70E740481C1C}">
              <a14:useLocalDpi xmlns:a14="http://schemas.microsoft.com/office/drawing/2010/main" val="0"/>
            </a:ext>
          </a:extLst>
        </a:blip>
        <a:stretch>
          <a:fillRect/>
        </a:stretch>
      </xdr:blipFill>
      <xdr:spPr>
        <a:xfrm>
          <a:off x="21878045" y="588261"/>
          <a:ext cx="1824917" cy="602363"/>
        </a:xfrm>
        <a:prstGeom prst="rect">
          <a:avLst/>
        </a:prstGeom>
      </xdr:spPr>
    </xdr:pic>
    <xdr:clientData/>
  </xdr:twoCellAnchor>
  <xdr:twoCellAnchor editAs="oneCell">
    <xdr:from>
      <xdr:col>11</xdr:col>
      <xdr:colOff>952500</xdr:colOff>
      <xdr:row>0</xdr:row>
      <xdr:rowOff>134233</xdr:rowOff>
    </xdr:from>
    <xdr:to>
      <xdr:col>13</xdr:col>
      <xdr:colOff>454024</xdr:colOff>
      <xdr:row>6</xdr:row>
      <xdr:rowOff>41390</xdr:rowOff>
    </xdr:to>
    <xdr:pic>
      <xdr:nvPicPr>
        <xdr:cNvPr id="18" name="Obraz 17">
          <a:extLst>
            <a:ext uri="{FF2B5EF4-FFF2-40B4-BE49-F238E27FC236}">
              <a16:creationId xmlns:a16="http://schemas.microsoft.com/office/drawing/2014/main" id="{3A4DFD83-048F-43F2-9B7C-4CEF4BF7223C}"/>
            </a:ext>
          </a:extLst>
        </xdr:cNvPr>
        <xdr:cNvPicPr>
          <a:picLocks noChangeAspect="1"/>
        </xdr:cNvPicPr>
      </xdr:nvPicPr>
      <xdr:blipFill>
        <a:blip xmlns:r="http://schemas.openxmlformats.org/officeDocument/2006/relationships" r:embed="rId1" r:link="rId2" cstate="print">
          <a:extLst>
            <a:ext uri="{28A0092B-C50C-407E-A947-70E740481C1C}">
              <a14:useLocalDpi xmlns:a14="http://schemas.microsoft.com/office/drawing/2010/main" val="0"/>
            </a:ext>
          </a:extLst>
        </a:blip>
        <a:stretch>
          <a:fillRect/>
        </a:stretch>
      </xdr:blipFill>
      <xdr:spPr>
        <a:xfrm>
          <a:off x="15830550" y="134233"/>
          <a:ext cx="2635249" cy="1364482"/>
        </a:xfrm>
        <a:prstGeom prst="rect">
          <a:avLst/>
        </a:prstGeom>
      </xdr:spPr>
    </xdr:pic>
    <xdr:clientData/>
  </xdr:twoCellAnchor>
  <xdr:twoCellAnchor editAs="oneCell">
    <xdr:from>
      <xdr:col>15</xdr:col>
      <xdr:colOff>713495</xdr:colOff>
      <xdr:row>1</xdr:row>
      <xdr:rowOff>159636</xdr:rowOff>
    </xdr:from>
    <xdr:to>
      <xdr:col>16</xdr:col>
      <xdr:colOff>1109662</xdr:colOff>
      <xdr:row>4</xdr:row>
      <xdr:rowOff>190499</xdr:rowOff>
    </xdr:to>
    <xdr:pic>
      <xdr:nvPicPr>
        <xdr:cNvPr id="19" name="Obraz 18">
          <a:extLst>
            <a:ext uri="{FF2B5EF4-FFF2-40B4-BE49-F238E27FC236}">
              <a16:creationId xmlns:a16="http://schemas.microsoft.com/office/drawing/2014/main" id="{C4F804EB-B078-4EE8-B069-B5440D57E588}"/>
            </a:ext>
          </a:extLst>
        </xdr:cNvPr>
        <xdr:cNvPicPr>
          <a:picLocks noChangeAspect="1"/>
        </xdr:cNvPicPr>
      </xdr:nvPicPr>
      <xdr:blipFill>
        <a:blip xmlns:r="http://schemas.openxmlformats.org/officeDocument/2006/relationships" r:embed="rId3" r:link="rId2" cstate="print">
          <a:extLst>
            <a:ext uri="{28A0092B-C50C-407E-A947-70E740481C1C}">
              <a14:useLocalDpi xmlns:a14="http://schemas.microsoft.com/office/drawing/2010/main" val="0"/>
            </a:ext>
          </a:extLst>
        </a:blip>
        <a:stretch>
          <a:fillRect/>
        </a:stretch>
      </xdr:blipFill>
      <xdr:spPr>
        <a:xfrm>
          <a:off x="21878045" y="588261"/>
          <a:ext cx="1824917" cy="602363"/>
        </a:xfrm>
        <a:prstGeom prst="rect">
          <a:avLst/>
        </a:prstGeom>
      </xdr:spPr>
    </xdr:pic>
    <xdr:clientData/>
  </xdr:twoCellAnchor>
  <xdr:twoCellAnchor editAs="oneCell">
    <xdr:from>
      <xdr:col>11</xdr:col>
      <xdr:colOff>952500</xdr:colOff>
      <xdr:row>0</xdr:row>
      <xdr:rowOff>134233</xdr:rowOff>
    </xdr:from>
    <xdr:to>
      <xdr:col>13</xdr:col>
      <xdr:colOff>454024</xdr:colOff>
      <xdr:row>5</xdr:row>
      <xdr:rowOff>3290</xdr:rowOff>
    </xdr:to>
    <xdr:pic>
      <xdr:nvPicPr>
        <xdr:cNvPr id="20" name="Obraz 19">
          <a:extLst>
            <a:ext uri="{FF2B5EF4-FFF2-40B4-BE49-F238E27FC236}">
              <a16:creationId xmlns:a16="http://schemas.microsoft.com/office/drawing/2014/main" id="{0227F8F9-1243-47CF-B6F2-16CCD000D45C}"/>
            </a:ext>
          </a:extLst>
        </xdr:cNvPr>
        <xdr:cNvPicPr>
          <a:picLocks noChangeAspect="1"/>
        </xdr:cNvPicPr>
      </xdr:nvPicPr>
      <xdr:blipFill>
        <a:blip xmlns:r="http://schemas.openxmlformats.org/officeDocument/2006/relationships" r:embed="rId1" r:link="rId2" cstate="print">
          <a:extLst>
            <a:ext uri="{28A0092B-C50C-407E-A947-70E740481C1C}">
              <a14:useLocalDpi xmlns:a14="http://schemas.microsoft.com/office/drawing/2010/main" val="0"/>
            </a:ext>
          </a:extLst>
        </a:blip>
        <a:stretch>
          <a:fillRect/>
        </a:stretch>
      </xdr:blipFill>
      <xdr:spPr>
        <a:xfrm>
          <a:off x="15830550" y="134233"/>
          <a:ext cx="2635249" cy="1059682"/>
        </a:xfrm>
        <a:prstGeom prst="rect">
          <a:avLst/>
        </a:prstGeom>
      </xdr:spPr>
    </xdr:pic>
    <xdr:clientData/>
  </xdr:twoCellAnchor>
  <xdr:twoCellAnchor editAs="oneCell">
    <xdr:from>
      <xdr:col>15</xdr:col>
      <xdr:colOff>713495</xdr:colOff>
      <xdr:row>1</xdr:row>
      <xdr:rowOff>159636</xdr:rowOff>
    </xdr:from>
    <xdr:to>
      <xdr:col>16</xdr:col>
      <xdr:colOff>1109662</xdr:colOff>
      <xdr:row>4</xdr:row>
      <xdr:rowOff>190499</xdr:rowOff>
    </xdr:to>
    <xdr:pic>
      <xdr:nvPicPr>
        <xdr:cNvPr id="21" name="Obraz 20">
          <a:extLst>
            <a:ext uri="{FF2B5EF4-FFF2-40B4-BE49-F238E27FC236}">
              <a16:creationId xmlns:a16="http://schemas.microsoft.com/office/drawing/2014/main" id="{5EAF246F-3CAE-4A86-90B3-E0050951BBE1}"/>
            </a:ext>
          </a:extLst>
        </xdr:cNvPr>
        <xdr:cNvPicPr>
          <a:picLocks noChangeAspect="1"/>
        </xdr:cNvPicPr>
      </xdr:nvPicPr>
      <xdr:blipFill>
        <a:blip xmlns:r="http://schemas.openxmlformats.org/officeDocument/2006/relationships" r:embed="rId3" r:link="rId2" cstate="print">
          <a:extLst>
            <a:ext uri="{28A0092B-C50C-407E-A947-70E740481C1C}">
              <a14:useLocalDpi xmlns:a14="http://schemas.microsoft.com/office/drawing/2010/main" val="0"/>
            </a:ext>
          </a:extLst>
        </a:blip>
        <a:stretch>
          <a:fillRect/>
        </a:stretch>
      </xdr:blipFill>
      <xdr:spPr>
        <a:xfrm>
          <a:off x="21878045" y="588261"/>
          <a:ext cx="1824917" cy="602363"/>
        </a:xfrm>
        <a:prstGeom prst="rect">
          <a:avLst/>
        </a:prstGeom>
      </xdr:spPr>
    </xdr:pic>
    <xdr:clientData/>
  </xdr:twoCellAnchor>
  <xdr:twoCellAnchor editAs="oneCell">
    <xdr:from>
      <xdr:col>11</xdr:col>
      <xdr:colOff>952500</xdr:colOff>
      <xdr:row>0</xdr:row>
      <xdr:rowOff>134233</xdr:rowOff>
    </xdr:from>
    <xdr:to>
      <xdr:col>13</xdr:col>
      <xdr:colOff>454024</xdr:colOff>
      <xdr:row>5</xdr:row>
      <xdr:rowOff>3290</xdr:rowOff>
    </xdr:to>
    <xdr:pic>
      <xdr:nvPicPr>
        <xdr:cNvPr id="22" name="Obraz 21">
          <a:extLst>
            <a:ext uri="{FF2B5EF4-FFF2-40B4-BE49-F238E27FC236}">
              <a16:creationId xmlns:a16="http://schemas.microsoft.com/office/drawing/2014/main" id="{7A50B066-96E3-44F6-A6AD-B40F5A912258}"/>
            </a:ext>
          </a:extLst>
        </xdr:cNvPr>
        <xdr:cNvPicPr>
          <a:picLocks noChangeAspect="1"/>
        </xdr:cNvPicPr>
      </xdr:nvPicPr>
      <xdr:blipFill>
        <a:blip xmlns:r="http://schemas.openxmlformats.org/officeDocument/2006/relationships" r:embed="rId1" r:link="rId2" cstate="print">
          <a:extLst>
            <a:ext uri="{28A0092B-C50C-407E-A947-70E740481C1C}">
              <a14:useLocalDpi xmlns:a14="http://schemas.microsoft.com/office/drawing/2010/main" val="0"/>
            </a:ext>
          </a:extLst>
        </a:blip>
        <a:stretch>
          <a:fillRect/>
        </a:stretch>
      </xdr:blipFill>
      <xdr:spPr>
        <a:xfrm>
          <a:off x="15830550" y="134233"/>
          <a:ext cx="2635249" cy="1059682"/>
        </a:xfrm>
        <a:prstGeom prst="rect">
          <a:avLst/>
        </a:prstGeom>
      </xdr:spPr>
    </xdr:pic>
    <xdr:clientData/>
  </xdr:twoCellAnchor>
  <xdr:twoCellAnchor editAs="oneCell">
    <xdr:from>
      <xdr:col>15</xdr:col>
      <xdr:colOff>713495</xdr:colOff>
      <xdr:row>1</xdr:row>
      <xdr:rowOff>159636</xdr:rowOff>
    </xdr:from>
    <xdr:to>
      <xdr:col>16</xdr:col>
      <xdr:colOff>1109662</xdr:colOff>
      <xdr:row>4</xdr:row>
      <xdr:rowOff>190499</xdr:rowOff>
    </xdr:to>
    <xdr:pic>
      <xdr:nvPicPr>
        <xdr:cNvPr id="23" name="Obraz 22">
          <a:extLst>
            <a:ext uri="{FF2B5EF4-FFF2-40B4-BE49-F238E27FC236}">
              <a16:creationId xmlns:a16="http://schemas.microsoft.com/office/drawing/2014/main" id="{8B88393A-8987-4D2B-8E79-36565EEAB92F}"/>
            </a:ext>
          </a:extLst>
        </xdr:cNvPr>
        <xdr:cNvPicPr>
          <a:picLocks noChangeAspect="1"/>
        </xdr:cNvPicPr>
      </xdr:nvPicPr>
      <xdr:blipFill>
        <a:blip xmlns:r="http://schemas.openxmlformats.org/officeDocument/2006/relationships" r:embed="rId3" r:link="rId2" cstate="print">
          <a:extLst>
            <a:ext uri="{28A0092B-C50C-407E-A947-70E740481C1C}">
              <a14:useLocalDpi xmlns:a14="http://schemas.microsoft.com/office/drawing/2010/main" val="0"/>
            </a:ext>
          </a:extLst>
        </a:blip>
        <a:stretch>
          <a:fillRect/>
        </a:stretch>
      </xdr:blipFill>
      <xdr:spPr>
        <a:xfrm>
          <a:off x="21878045" y="588261"/>
          <a:ext cx="1824917" cy="602363"/>
        </a:xfrm>
        <a:prstGeom prst="rect">
          <a:avLst/>
        </a:prstGeom>
      </xdr:spPr>
    </xdr:pic>
    <xdr:clientData/>
  </xdr:twoCellAnchor>
  <xdr:twoCellAnchor editAs="oneCell">
    <xdr:from>
      <xdr:col>11</xdr:col>
      <xdr:colOff>952500</xdr:colOff>
      <xdr:row>0</xdr:row>
      <xdr:rowOff>134233</xdr:rowOff>
    </xdr:from>
    <xdr:to>
      <xdr:col>13</xdr:col>
      <xdr:colOff>454024</xdr:colOff>
      <xdr:row>3</xdr:row>
      <xdr:rowOff>148070</xdr:rowOff>
    </xdr:to>
    <xdr:pic>
      <xdr:nvPicPr>
        <xdr:cNvPr id="24" name="Obraz 23">
          <a:extLst>
            <a:ext uri="{FF2B5EF4-FFF2-40B4-BE49-F238E27FC236}">
              <a16:creationId xmlns:a16="http://schemas.microsoft.com/office/drawing/2014/main" id="{DB24AA4B-8F90-4D4D-B213-A9DA3ADEAF41}"/>
            </a:ext>
          </a:extLst>
        </xdr:cNvPr>
        <xdr:cNvPicPr>
          <a:picLocks noChangeAspect="1"/>
        </xdr:cNvPicPr>
      </xdr:nvPicPr>
      <xdr:blipFill>
        <a:blip xmlns:r="http://schemas.openxmlformats.org/officeDocument/2006/relationships" r:embed="rId1" r:link="rId2" cstate="print">
          <a:extLst>
            <a:ext uri="{28A0092B-C50C-407E-A947-70E740481C1C}">
              <a14:useLocalDpi xmlns:a14="http://schemas.microsoft.com/office/drawing/2010/main" val="0"/>
            </a:ext>
          </a:extLst>
        </a:blip>
        <a:stretch>
          <a:fillRect/>
        </a:stretch>
      </xdr:blipFill>
      <xdr:spPr>
        <a:xfrm>
          <a:off x="15830550" y="134233"/>
          <a:ext cx="2635249" cy="821557"/>
        </a:xfrm>
        <a:prstGeom prst="rect">
          <a:avLst/>
        </a:prstGeom>
      </xdr:spPr>
    </xdr:pic>
    <xdr:clientData/>
  </xdr:twoCellAnchor>
  <xdr:twoCellAnchor editAs="oneCell">
    <xdr:from>
      <xdr:col>15</xdr:col>
      <xdr:colOff>713495</xdr:colOff>
      <xdr:row>1</xdr:row>
      <xdr:rowOff>159636</xdr:rowOff>
    </xdr:from>
    <xdr:to>
      <xdr:col>16</xdr:col>
      <xdr:colOff>1109662</xdr:colOff>
      <xdr:row>4</xdr:row>
      <xdr:rowOff>190499</xdr:rowOff>
    </xdr:to>
    <xdr:pic>
      <xdr:nvPicPr>
        <xdr:cNvPr id="25" name="Obraz 24">
          <a:extLst>
            <a:ext uri="{FF2B5EF4-FFF2-40B4-BE49-F238E27FC236}">
              <a16:creationId xmlns:a16="http://schemas.microsoft.com/office/drawing/2014/main" id="{CB4AC467-E770-45D7-A8F6-699D10DA3ACD}"/>
            </a:ext>
          </a:extLst>
        </xdr:cNvPr>
        <xdr:cNvPicPr>
          <a:picLocks noChangeAspect="1"/>
        </xdr:cNvPicPr>
      </xdr:nvPicPr>
      <xdr:blipFill>
        <a:blip xmlns:r="http://schemas.openxmlformats.org/officeDocument/2006/relationships" r:embed="rId3" r:link="rId2" cstate="print">
          <a:extLst>
            <a:ext uri="{28A0092B-C50C-407E-A947-70E740481C1C}">
              <a14:useLocalDpi xmlns:a14="http://schemas.microsoft.com/office/drawing/2010/main" val="0"/>
            </a:ext>
          </a:extLst>
        </a:blip>
        <a:stretch>
          <a:fillRect/>
        </a:stretch>
      </xdr:blipFill>
      <xdr:spPr>
        <a:xfrm>
          <a:off x="21878045" y="588261"/>
          <a:ext cx="1824917" cy="602363"/>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11</xdr:col>
      <xdr:colOff>952500</xdr:colOff>
      <xdr:row>0</xdr:row>
      <xdr:rowOff>134233</xdr:rowOff>
    </xdr:from>
    <xdr:to>
      <xdr:col>13</xdr:col>
      <xdr:colOff>444499</xdr:colOff>
      <xdr:row>6</xdr:row>
      <xdr:rowOff>50915</xdr:rowOff>
    </xdr:to>
    <xdr:pic>
      <xdr:nvPicPr>
        <xdr:cNvPr id="2" name="Obraz 1">
          <a:extLst>
            <a:ext uri="{FF2B5EF4-FFF2-40B4-BE49-F238E27FC236}">
              <a16:creationId xmlns:a16="http://schemas.microsoft.com/office/drawing/2014/main" id="{C84DFDDD-6691-4C74-9584-61D1D6EF6DDB}"/>
            </a:ext>
          </a:extLst>
        </xdr:cNvPr>
        <xdr:cNvPicPr>
          <a:picLocks noChangeAspect="1"/>
        </xdr:cNvPicPr>
      </xdr:nvPicPr>
      <xdr:blipFill>
        <a:blip xmlns:r="http://schemas.openxmlformats.org/officeDocument/2006/relationships" r:embed="rId1" r:link="rId2" cstate="print">
          <a:extLst>
            <a:ext uri="{28A0092B-C50C-407E-A947-70E740481C1C}">
              <a14:useLocalDpi xmlns:a14="http://schemas.microsoft.com/office/drawing/2010/main" val="0"/>
            </a:ext>
          </a:extLst>
        </a:blip>
        <a:stretch>
          <a:fillRect/>
        </a:stretch>
      </xdr:blipFill>
      <xdr:spPr>
        <a:xfrm>
          <a:off x="15830550" y="134233"/>
          <a:ext cx="2635249" cy="1059682"/>
        </a:xfrm>
        <a:prstGeom prst="rect">
          <a:avLst/>
        </a:prstGeom>
      </xdr:spPr>
    </xdr:pic>
    <xdr:clientData/>
  </xdr:twoCellAnchor>
  <xdr:twoCellAnchor editAs="oneCell">
    <xdr:from>
      <xdr:col>15</xdr:col>
      <xdr:colOff>713495</xdr:colOff>
      <xdr:row>1</xdr:row>
      <xdr:rowOff>159636</xdr:rowOff>
    </xdr:from>
    <xdr:to>
      <xdr:col>16</xdr:col>
      <xdr:colOff>1119187</xdr:colOff>
      <xdr:row>4</xdr:row>
      <xdr:rowOff>190499</xdr:rowOff>
    </xdr:to>
    <xdr:pic>
      <xdr:nvPicPr>
        <xdr:cNvPr id="3" name="Obraz 2">
          <a:extLst>
            <a:ext uri="{FF2B5EF4-FFF2-40B4-BE49-F238E27FC236}">
              <a16:creationId xmlns:a16="http://schemas.microsoft.com/office/drawing/2014/main" id="{25BE129D-53D6-4A06-A3AB-6B2DC6749EBD}"/>
            </a:ext>
          </a:extLst>
        </xdr:cNvPr>
        <xdr:cNvPicPr>
          <a:picLocks noChangeAspect="1"/>
        </xdr:cNvPicPr>
      </xdr:nvPicPr>
      <xdr:blipFill>
        <a:blip xmlns:r="http://schemas.openxmlformats.org/officeDocument/2006/relationships" r:embed="rId3" r:link="rId2" cstate="print">
          <a:extLst>
            <a:ext uri="{28A0092B-C50C-407E-A947-70E740481C1C}">
              <a14:useLocalDpi xmlns:a14="http://schemas.microsoft.com/office/drawing/2010/main" val="0"/>
            </a:ext>
          </a:extLst>
        </a:blip>
        <a:stretch>
          <a:fillRect/>
        </a:stretch>
      </xdr:blipFill>
      <xdr:spPr>
        <a:xfrm>
          <a:off x="21878045" y="778761"/>
          <a:ext cx="1824917" cy="602363"/>
        </a:xfrm>
        <a:prstGeom prst="rect">
          <a:avLst/>
        </a:prstGeom>
      </xdr:spPr>
    </xdr:pic>
    <xdr:clientData/>
  </xdr:twoCellAnchor>
  <xdr:twoCellAnchor editAs="oneCell">
    <xdr:from>
      <xdr:col>11</xdr:col>
      <xdr:colOff>952500</xdr:colOff>
      <xdr:row>0</xdr:row>
      <xdr:rowOff>134233</xdr:rowOff>
    </xdr:from>
    <xdr:to>
      <xdr:col>13</xdr:col>
      <xdr:colOff>444499</xdr:colOff>
      <xdr:row>5</xdr:row>
      <xdr:rowOff>3290</xdr:rowOff>
    </xdr:to>
    <xdr:pic>
      <xdr:nvPicPr>
        <xdr:cNvPr id="4" name="Obraz 3">
          <a:extLst>
            <a:ext uri="{FF2B5EF4-FFF2-40B4-BE49-F238E27FC236}">
              <a16:creationId xmlns:a16="http://schemas.microsoft.com/office/drawing/2014/main" id="{9A76D7E9-FC8A-4E40-A741-052442E998D1}"/>
            </a:ext>
          </a:extLst>
        </xdr:cNvPr>
        <xdr:cNvPicPr>
          <a:picLocks noChangeAspect="1"/>
        </xdr:cNvPicPr>
      </xdr:nvPicPr>
      <xdr:blipFill>
        <a:blip xmlns:r="http://schemas.openxmlformats.org/officeDocument/2006/relationships" r:embed="rId1" r:link="rId2" cstate="print">
          <a:extLst>
            <a:ext uri="{28A0092B-C50C-407E-A947-70E740481C1C}">
              <a14:useLocalDpi xmlns:a14="http://schemas.microsoft.com/office/drawing/2010/main" val="0"/>
            </a:ext>
          </a:extLst>
        </a:blip>
        <a:stretch>
          <a:fillRect/>
        </a:stretch>
      </xdr:blipFill>
      <xdr:spPr>
        <a:xfrm>
          <a:off x="15830550" y="134233"/>
          <a:ext cx="2635249" cy="821557"/>
        </a:xfrm>
        <a:prstGeom prst="rect">
          <a:avLst/>
        </a:prstGeom>
      </xdr:spPr>
    </xdr:pic>
    <xdr:clientData/>
  </xdr:twoCellAnchor>
  <xdr:twoCellAnchor editAs="oneCell">
    <xdr:from>
      <xdr:col>15</xdr:col>
      <xdr:colOff>713495</xdr:colOff>
      <xdr:row>1</xdr:row>
      <xdr:rowOff>159636</xdr:rowOff>
    </xdr:from>
    <xdr:to>
      <xdr:col>16</xdr:col>
      <xdr:colOff>1119187</xdr:colOff>
      <xdr:row>4</xdr:row>
      <xdr:rowOff>190499</xdr:rowOff>
    </xdr:to>
    <xdr:pic>
      <xdr:nvPicPr>
        <xdr:cNvPr id="5" name="Obraz 4">
          <a:extLst>
            <a:ext uri="{FF2B5EF4-FFF2-40B4-BE49-F238E27FC236}">
              <a16:creationId xmlns:a16="http://schemas.microsoft.com/office/drawing/2014/main" id="{14576AC0-29D1-4FE5-810F-515939DB80C9}"/>
            </a:ext>
          </a:extLst>
        </xdr:cNvPr>
        <xdr:cNvPicPr>
          <a:picLocks noChangeAspect="1"/>
        </xdr:cNvPicPr>
      </xdr:nvPicPr>
      <xdr:blipFill>
        <a:blip xmlns:r="http://schemas.openxmlformats.org/officeDocument/2006/relationships" r:embed="rId3" r:link="rId2" cstate="print">
          <a:extLst>
            <a:ext uri="{28A0092B-C50C-407E-A947-70E740481C1C}">
              <a14:useLocalDpi xmlns:a14="http://schemas.microsoft.com/office/drawing/2010/main" val="0"/>
            </a:ext>
          </a:extLst>
        </a:blip>
        <a:stretch>
          <a:fillRect/>
        </a:stretch>
      </xdr:blipFill>
      <xdr:spPr>
        <a:xfrm>
          <a:off x="21878045" y="778761"/>
          <a:ext cx="1824917" cy="602363"/>
        </a:xfrm>
        <a:prstGeom prst="rect">
          <a:avLst/>
        </a:prstGeom>
      </xdr:spPr>
    </xdr:pic>
    <xdr:clientData/>
  </xdr:twoCellAnchor>
  <xdr:twoCellAnchor editAs="oneCell">
    <xdr:from>
      <xdr:col>11</xdr:col>
      <xdr:colOff>952500</xdr:colOff>
      <xdr:row>0</xdr:row>
      <xdr:rowOff>134233</xdr:rowOff>
    </xdr:from>
    <xdr:to>
      <xdr:col>13</xdr:col>
      <xdr:colOff>444499</xdr:colOff>
      <xdr:row>5</xdr:row>
      <xdr:rowOff>3290</xdr:rowOff>
    </xdr:to>
    <xdr:pic>
      <xdr:nvPicPr>
        <xdr:cNvPr id="6" name="Obraz 5">
          <a:extLst>
            <a:ext uri="{FF2B5EF4-FFF2-40B4-BE49-F238E27FC236}">
              <a16:creationId xmlns:a16="http://schemas.microsoft.com/office/drawing/2014/main" id="{07AA451C-4AEB-4540-8384-93D4453356C0}"/>
            </a:ext>
          </a:extLst>
        </xdr:cNvPr>
        <xdr:cNvPicPr>
          <a:picLocks noChangeAspect="1"/>
        </xdr:cNvPicPr>
      </xdr:nvPicPr>
      <xdr:blipFill>
        <a:blip xmlns:r="http://schemas.openxmlformats.org/officeDocument/2006/relationships" r:embed="rId1" r:link="rId2" cstate="print">
          <a:extLst>
            <a:ext uri="{28A0092B-C50C-407E-A947-70E740481C1C}">
              <a14:useLocalDpi xmlns:a14="http://schemas.microsoft.com/office/drawing/2010/main" val="0"/>
            </a:ext>
          </a:extLst>
        </a:blip>
        <a:stretch>
          <a:fillRect/>
        </a:stretch>
      </xdr:blipFill>
      <xdr:spPr>
        <a:xfrm>
          <a:off x="15830550" y="134233"/>
          <a:ext cx="2635249" cy="1059682"/>
        </a:xfrm>
        <a:prstGeom prst="rect">
          <a:avLst/>
        </a:prstGeom>
      </xdr:spPr>
    </xdr:pic>
    <xdr:clientData/>
  </xdr:twoCellAnchor>
  <xdr:twoCellAnchor editAs="oneCell">
    <xdr:from>
      <xdr:col>15</xdr:col>
      <xdr:colOff>713495</xdr:colOff>
      <xdr:row>1</xdr:row>
      <xdr:rowOff>159636</xdr:rowOff>
    </xdr:from>
    <xdr:to>
      <xdr:col>16</xdr:col>
      <xdr:colOff>1119187</xdr:colOff>
      <xdr:row>4</xdr:row>
      <xdr:rowOff>190499</xdr:rowOff>
    </xdr:to>
    <xdr:pic>
      <xdr:nvPicPr>
        <xdr:cNvPr id="7" name="Obraz 6">
          <a:extLst>
            <a:ext uri="{FF2B5EF4-FFF2-40B4-BE49-F238E27FC236}">
              <a16:creationId xmlns:a16="http://schemas.microsoft.com/office/drawing/2014/main" id="{A2DFE131-953C-4791-9A4E-443FA2C8D2C6}"/>
            </a:ext>
          </a:extLst>
        </xdr:cNvPr>
        <xdr:cNvPicPr>
          <a:picLocks noChangeAspect="1"/>
        </xdr:cNvPicPr>
      </xdr:nvPicPr>
      <xdr:blipFill>
        <a:blip xmlns:r="http://schemas.openxmlformats.org/officeDocument/2006/relationships" r:embed="rId3" r:link="rId2" cstate="print">
          <a:extLst>
            <a:ext uri="{28A0092B-C50C-407E-A947-70E740481C1C}">
              <a14:useLocalDpi xmlns:a14="http://schemas.microsoft.com/office/drawing/2010/main" val="0"/>
            </a:ext>
          </a:extLst>
        </a:blip>
        <a:stretch>
          <a:fillRect/>
        </a:stretch>
      </xdr:blipFill>
      <xdr:spPr>
        <a:xfrm>
          <a:off x="21878045" y="778761"/>
          <a:ext cx="1824917" cy="602363"/>
        </a:xfrm>
        <a:prstGeom prst="rect">
          <a:avLst/>
        </a:prstGeom>
      </xdr:spPr>
    </xdr:pic>
    <xdr:clientData/>
  </xdr:twoCellAnchor>
  <xdr:twoCellAnchor editAs="oneCell">
    <xdr:from>
      <xdr:col>11</xdr:col>
      <xdr:colOff>952500</xdr:colOff>
      <xdr:row>0</xdr:row>
      <xdr:rowOff>134233</xdr:rowOff>
    </xdr:from>
    <xdr:to>
      <xdr:col>13</xdr:col>
      <xdr:colOff>444499</xdr:colOff>
      <xdr:row>3</xdr:row>
      <xdr:rowOff>146165</xdr:rowOff>
    </xdr:to>
    <xdr:pic>
      <xdr:nvPicPr>
        <xdr:cNvPr id="8" name="Obraz 7">
          <a:extLst>
            <a:ext uri="{FF2B5EF4-FFF2-40B4-BE49-F238E27FC236}">
              <a16:creationId xmlns:a16="http://schemas.microsoft.com/office/drawing/2014/main" id="{64E55658-FC09-4C2F-97D4-7FD59CE41E8A}"/>
            </a:ext>
          </a:extLst>
        </xdr:cNvPr>
        <xdr:cNvPicPr>
          <a:picLocks noChangeAspect="1"/>
        </xdr:cNvPicPr>
      </xdr:nvPicPr>
      <xdr:blipFill>
        <a:blip xmlns:r="http://schemas.openxmlformats.org/officeDocument/2006/relationships" r:embed="rId1" r:link="rId2" cstate="print">
          <a:extLst>
            <a:ext uri="{28A0092B-C50C-407E-A947-70E740481C1C}">
              <a14:useLocalDpi xmlns:a14="http://schemas.microsoft.com/office/drawing/2010/main" val="0"/>
            </a:ext>
          </a:extLst>
        </a:blip>
        <a:stretch>
          <a:fillRect/>
        </a:stretch>
      </xdr:blipFill>
      <xdr:spPr>
        <a:xfrm>
          <a:off x="15830550" y="134233"/>
          <a:ext cx="2635249" cy="821557"/>
        </a:xfrm>
        <a:prstGeom prst="rect">
          <a:avLst/>
        </a:prstGeom>
      </xdr:spPr>
    </xdr:pic>
    <xdr:clientData/>
  </xdr:twoCellAnchor>
  <xdr:twoCellAnchor editAs="oneCell">
    <xdr:from>
      <xdr:col>15</xdr:col>
      <xdr:colOff>713495</xdr:colOff>
      <xdr:row>1</xdr:row>
      <xdr:rowOff>159636</xdr:rowOff>
    </xdr:from>
    <xdr:to>
      <xdr:col>16</xdr:col>
      <xdr:colOff>1119187</xdr:colOff>
      <xdr:row>4</xdr:row>
      <xdr:rowOff>190499</xdr:rowOff>
    </xdr:to>
    <xdr:pic>
      <xdr:nvPicPr>
        <xdr:cNvPr id="9" name="Obraz 8">
          <a:extLst>
            <a:ext uri="{FF2B5EF4-FFF2-40B4-BE49-F238E27FC236}">
              <a16:creationId xmlns:a16="http://schemas.microsoft.com/office/drawing/2014/main" id="{367FB545-A35F-4DE6-8311-B23B66710F81}"/>
            </a:ext>
          </a:extLst>
        </xdr:cNvPr>
        <xdr:cNvPicPr>
          <a:picLocks noChangeAspect="1"/>
        </xdr:cNvPicPr>
      </xdr:nvPicPr>
      <xdr:blipFill>
        <a:blip xmlns:r="http://schemas.openxmlformats.org/officeDocument/2006/relationships" r:embed="rId3" r:link="rId2" cstate="print">
          <a:extLst>
            <a:ext uri="{28A0092B-C50C-407E-A947-70E740481C1C}">
              <a14:useLocalDpi xmlns:a14="http://schemas.microsoft.com/office/drawing/2010/main" val="0"/>
            </a:ext>
          </a:extLst>
        </a:blip>
        <a:stretch>
          <a:fillRect/>
        </a:stretch>
      </xdr:blipFill>
      <xdr:spPr>
        <a:xfrm>
          <a:off x="21878045" y="778761"/>
          <a:ext cx="1824917" cy="602363"/>
        </a:xfrm>
        <a:prstGeom prst="rect">
          <a:avLst/>
        </a:prstGeom>
      </xdr:spPr>
    </xdr:pic>
    <xdr:clientData/>
  </xdr:twoCellAnchor>
</xdr:wsDr>
</file>

<file path=xl/theme/theme1.xml><?xml version="1.0" encoding="utf-8"?>
<a:theme xmlns:a="http://schemas.openxmlformats.org/drawingml/2006/main" name="Motyw pakietu Office 2013–2022">
  <a:themeElements>
    <a:clrScheme name="Pakiet 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FF8EEF-81E7-4DDB-9197-E8F74F21968E}">
  <sheetPr>
    <pageSetUpPr fitToPage="1"/>
  </sheetPr>
  <dimension ref="A1:AL52"/>
  <sheetViews>
    <sheetView view="pageBreakPreview" topLeftCell="A22" zoomScaleNormal="100" zoomScaleSheetLayoutView="100" workbookViewId="0">
      <selection activeCell="G51" sqref="G51"/>
    </sheetView>
  </sheetViews>
  <sheetFormatPr defaultColWidth="9.140625" defaultRowHeight="14.25"/>
  <cols>
    <col min="1" max="1" width="7.140625" style="288" customWidth="1"/>
    <col min="2" max="2" width="17.7109375" style="288" bestFit="1" customWidth="1"/>
    <col min="3" max="3" width="46" style="288" customWidth="1"/>
    <col min="4" max="4" width="10" style="288" customWidth="1"/>
    <col min="5" max="5" width="21.85546875" style="288" customWidth="1"/>
    <col min="6" max="8" width="23.5703125" style="288" customWidth="1"/>
    <col min="9" max="9" width="21.28515625" style="288" customWidth="1"/>
    <col min="10" max="10" width="21.85546875" style="288" customWidth="1"/>
    <col min="11" max="16384" width="9.140625" style="288"/>
  </cols>
  <sheetData>
    <row r="1" spans="1:38" ht="76.5" customHeight="1">
      <c r="Q1" s="287"/>
      <c r="R1" s="287"/>
      <c r="S1" s="287"/>
      <c r="T1" s="287"/>
      <c r="U1" s="287"/>
      <c r="V1" s="287"/>
      <c r="W1" s="287"/>
      <c r="X1" s="287"/>
      <c r="Y1" s="287"/>
      <c r="Z1" s="287"/>
      <c r="AA1" s="287"/>
      <c r="AB1" s="287"/>
      <c r="AC1" s="287"/>
      <c r="AD1" s="287"/>
      <c r="AE1" s="287"/>
      <c r="AF1" s="287"/>
      <c r="AG1" s="287"/>
      <c r="AH1" s="287"/>
      <c r="AI1" s="287"/>
      <c r="AJ1" s="287"/>
      <c r="AK1" s="287"/>
    </row>
    <row r="2" spans="1:38" s="290" customFormat="1" ht="50.45" customHeight="1">
      <c r="A2" s="962" t="s">
        <v>3001</v>
      </c>
      <c r="B2" s="962"/>
      <c r="C2" s="962"/>
      <c r="D2" s="962"/>
      <c r="E2" s="962"/>
      <c r="F2" s="962"/>
      <c r="G2" s="962"/>
      <c r="H2" s="962"/>
      <c r="I2" s="962"/>
      <c r="J2" s="962"/>
      <c r="K2" s="289"/>
      <c r="L2" s="289"/>
      <c r="M2" s="289"/>
      <c r="N2" s="289"/>
      <c r="Q2" s="287"/>
      <c r="R2" s="287"/>
      <c r="S2" s="287"/>
      <c r="T2" s="287"/>
      <c r="U2" s="287"/>
      <c r="V2" s="287"/>
      <c r="W2" s="287"/>
      <c r="X2" s="287"/>
      <c r="Y2" s="287"/>
      <c r="Z2" s="287"/>
      <c r="AA2" s="287"/>
      <c r="AB2" s="287"/>
      <c r="AC2" s="287"/>
      <c r="AD2" s="287"/>
      <c r="AE2" s="287"/>
      <c r="AF2" s="287"/>
      <c r="AG2" s="287"/>
      <c r="AH2" s="287"/>
      <c r="AI2" s="287"/>
      <c r="AJ2" s="287"/>
      <c r="AK2" s="287"/>
    </row>
    <row r="3" spans="1:38" s="290" customFormat="1" ht="69.75" customHeight="1">
      <c r="A3" s="969" t="s">
        <v>2085</v>
      </c>
      <c r="B3" s="969"/>
      <c r="C3" s="970"/>
      <c r="D3" s="970"/>
      <c r="E3" s="970"/>
      <c r="F3" s="970"/>
      <c r="G3" s="970"/>
      <c r="H3" s="970"/>
      <c r="I3" s="970"/>
      <c r="J3" s="970"/>
      <c r="O3" s="291"/>
      <c r="P3" s="291"/>
      <c r="Q3" s="287"/>
      <c r="R3" s="287"/>
      <c r="S3" s="287"/>
      <c r="T3" s="287"/>
      <c r="U3" s="287"/>
      <c r="V3" s="287"/>
      <c r="W3" s="287"/>
      <c r="X3" s="287"/>
      <c r="Y3" s="287"/>
      <c r="Z3" s="287"/>
      <c r="AA3" s="287"/>
      <c r="AB3" s="287"/>
      <c r="AC3" s="287"/>
      <c r="AD3" s="287"/>
      <c r="AE3" s="287"/>
      <c r="AF3" s="287"/>
      <c r="AG3" s="287"/>
      <c r="AH3" s="287"/>
      <c r="AI3" s="287"/>
      <c r="AJ3" s="287"/>
      <c r="AK3" s="287"/>
    </row>
    <row r="4" spans="1:38" s="290" customFormat="1" ht="15" customHeight="1">
      <c r="A4" s="292"/>
      <c r="B4" s="293"/>
      <c r="C4" s="293"/>
      <c r="D4" s="293"/>
      <c r="G4" s="946" t="s">
        <v>2086</v>
      </c>
      <c r="H4" s="967" t="s">
        <v>2087</v>
      </c>
      <c r="I4" s="967"/>
      <c r="J4" s="967"/>
      <c r="L4" s="295"/>
      <c r="M4" s="296"/>
      <c r="N4" s="297"/>
      <c r="O4" s="296"/>
      <c r="P4" s="297"/>
      <c r="Q4" s="287"/>
      <c r="R4" s="287"/>
      <c r="S4" s="287"/>
      <c r="T4" s="287"/>
      <c r="U4" s="287"/>
      <c r="V4" s="287"/>
      <c r="W4" s="287"/>
      <c r="X4" s="287"/>
      <c r="Y4" s="287"/>
      <c r="Z4" s="287"/>
      <c r="AA4" s="287"/>
      <c r="AB4" s="287"/>
      <c r="AC4" s="287"/>
      <c r="AD4" s="287"/>
      <c r="AE4" s="287"/>
      <c r="AF4" s="287"/>
      <c r="AG4" s="287"/>
      <c r="AH4" s="287"/>
      <c r="AI4" s="287"/>
      <c r="AJ4" s="287"/>
      <c r="AK4" s="287"/>
    </row>
    <row r="5" spans="1:38" s="290" customFormat="1" ht="14.25" customHeight="1">
      <c r="A5" s="298" t="s">
        <v>3062</v>
      </c>
      <c r="B5" s="298"/>
      <c r="C5" s="298"/>
      <c r="D5" s="298"/>
      <c r="E5" s="298"/>
      <c r="F5" s="298"/>
      <c r="G5" s="946"/>
      <c r="H5" s="967"/>
      <c r="I5" s="967"/>
      <c r="J5" s="967"/>
      <c r="O5" s="291"/>
      <c r="P5" s="291"/>
      <c r="Q5" s="287"/>
      <c r="R5" s="287"/>
      <c r="S5" s="287"/>
      <c r="T5" s="287"/>
      <c r="U5" s="287"/>
      <c r="V5" s="287"/>
      <c r="W5" s="287"/>
      <c r="X5" s="287"/>
      <c r="Y5" s="287"/>
      <c r="Z5" s="287"/>
      <c r="AA5" s="287"/>
      <c r="AB5" s="287"/>
      <c r="AC5" s="287"/>
      <c r="AD5" s="287"/>
      <c r="AE5" s="287"/>
      <c r="AF5" s="287"/>
      <c r="AG5" s="287"/>
      <c r="AH5" s="287"/>
      <c r="AI5" s="287"/>
      <c r="AJ5" s="287"/>
      <c r="AK5" s="287"/>
    </row>
    <row r="6" spans="1:38" s="290" customFormat="1">
      <c r="A6" s="292"/>
      <c r="B6" s="293"/>
      <c r="C6" s="293"/>
      <c r="D6" s="293"/>
      <c r="G6" s="946"/>
      <c r="H6" s="967"/>
      <c r="I6" s="967"/>
      <c r="J6" s="967"/>
      <c r="O6" s="291"/>
      <c r="P6" s="291"/>
      <c r="Q6" s="287"/>
      <c r="R6" s="287"/>
      <c r="S6" s="287"/>
      <c r="T6" s="287"/>
      <c r="U6" s="287"/>
      <c r="V6" s="287"/>
      <c r="W6" s="287"/>
      <c r="X6" s="287"/>
      <c r="Y6" s="287"/>
      <c r="Z6" s="287"/>
      <c r="AA6" s="287"/>
      <c r="AB6" s="287"/>
      <c r="AC6" s="287"/>
      <c r="AD6" s="287"/>
      <c r="AE6" s="287"/>
      <c r="AF6" s="287"/>
      <c r="AG6" s="287"/>
      <c r="AH6" s="287"/>
      <c r="AI6" s="287"/>
      <c r="AJ6" s="287"/>
      <c r="AK6" s="287"/>
    </row>
    <row r="7" spans="1:38" s="290" customFormat="1" ht="15.75">
      <c r="A7" s="963" t="str">
        <f>A2</f>
        <v>Rekomendacja Zapłaty nr …</v>
      </c>
      <c r="B7" s="963"/>
      <c r="C7" s="963"/>
      <c r="D7" s="299"/>
      <c r="E7" s="299"/>
      <c r="F7" s="299"/>
      <c r="G7" s="946"/>
      <c r="H7" s="967"/>
      <c r="I7" s="967"/>
      <c r="J7" s="967"/>
      <c r="O7" s="291"/>
      <c r="P7" s="291"/>
      <c r="Q7" s="287"/>
      <c r="R7" s="287"/>
      <c r="S7" s="287"/>
      <c r="T7" s="287"/>
      <c r="U7" s="287"/>
      <c r="V7" s="287"/>
      <c r="W7" s="287"/>
      <c r="X7" s="287"/>
      <c r="Y7" s="287"/>
      <c r="Z7" s="287"/>
      <c r="AA7" s="287"/>
      <c r="AB7" s="287"/>
      <c r="AC7" s="287"/>
      <c r="AD7" s="287"/>
      <c r="AE7" s="287"/>
      <c r="AF7" s="287"/>
      <c r="AG7" s="287"/>
      <c r="AH7" s="287"/>
      <c r="AI7" s="287"/>
      <c r="AJ7" s="287"/>
      <c r="AK7" s="287"/>
    </row>
    <row r="8" spans="1:38" s="290" customFormat="1" ht="15.75" customHeight="1">
      <c r="A8" s="964"/>
      <c r="B8" s="964"/>
      <c r="C8" s="300"/>
      <c r="D8" s="300"/>
      <c r="E8" s="300"/>
      <c r="F8" s="300"/>
      <c r="G8" s="731"/>
      <c r="H8" s="723"/>
      <c r="I8" s="723"/>
      <c r="J8" s="723"/>
      <c r="O8" s="291"/>
      <c r="P8" s="291"/>
      <c r="Q8" s="287"/>
      <c r="R8" s="287"/>
      <c r="S8" s="287"/>
      <c r="T8" s="287"/>
      <c r="U8" s="287"/>
      <c r="V8" s="287"/>
      <c r="W8" s="287"/>
      <c r="X8" s="287"/>
      <c r="Y8" s="287"/>
      <c r="Z8" s="287"/>
      <c r="AA8" s="287"/>
      <c r="AB8" s="287"/>
      <c r="AC8" s="287"/>
      <c r="AD8" s="287"/>
      <c r="AE8" s="287"/>
      <c r="AF8" s="287"/>
      <c r="AG8" s="287"/>
      <c r="AH8" s="287"/>
      <c r="AI8" s="287"/>
      <c r="AJ8" s="287"/>
      <c r="AK8" s="287"/>
    </row>
    <row r="9" spans="1:38" s="290" customFormat="1" ht="15.75" customHeight="1">
      <c r="A9" s="965"/>
      <c r="B9" s="965"/>
      <c r="C9" s="301"/>
      <c r="D9" s="301"/>
      <c r="E9" s="301"/>
      <c r="F9" s="301"/>
      <c r="G9" s="946" t="s">
        <v>2088</v>
      </c>
      <c r="H9" s="967"/>
      <c r="I9" s="967"/>
      <c r="J9" s="967"/>
      <c r="L9" s="302"/>
      <c r="N9" s="303"/>
      <c r="Q9" s="287"/>
      <c r="R9" s="287"/>
      <c r="S9" s="287"/>
      <c r="T9" s="287"/>
      <c r="U9" s="287"/>
      <c r="V9" s="287"/>
      <c r="W9" s="287"/>
      <c r="X9" s="287"/>
      <c r="Y9" s="287"/>
      <c r="Z9" s="287"/>
      <c r="AA9" s="287"/>
      <c r="AB9" s="287"/>
      <c r="AC9" s="287"/>
      <c r="AD9" s="287"/>
      <c r="AE9" s="287"/>
      <c r="AF9" s="287"/>
      <c r="AG9" s="287"/>
      <c r="AH9" s="287"/>
      <c r="AI9" s="287"/>
      <c r="AJ9" s="287"/>
      <c r="AK9" s="287"/>
    </row>
    <row r="10" spans="1:38" s="290" customFormat="1">
      <c r="A10" s="304"/>
      <c r="B10" s="304"/>
      <c r="C10" s="291"/>
      <c r="D10" s="305"/>
      <c r="G10" s="946"/>
      <c r="H10" s="967"/>
      <c r="I10" s="967"/>
      <c r="J10" s="967"/>
      <c r="L10" s="968"/>
      <c r="M10" s="968"/>
      <c r="N10" s="968"/>
      <c r="O10" s="291"/>
      <c r="P10" s="291"/>
      <c r="Q10" s="287"/>
      <c r="R10" s="287"/>
      <c r="S10" s="287"/>
      <c r="T10" s="287"/>
      <c r="U10" s="287"/>
      <c r="V10" s="287"/>
      <c r="W10" s="287"/>
      <c r="X10" s="287"/>
      <c r="Y10" s="287"/>
      <c r="Z10" s="287"/>
      <c r="AA10" s="287"/>
      <c r="AB10" s="287"/>
      <c r="AC10" s="287"/>
      <c r="AD10" s="287"/>
      <c r="AE10" s="287"/>
      <c r="AF10" s="287"/>
      <c r="AG10" s="287"/>
      <c r="AH10" s="287"/>
      <c r="AI10" s="287"/>
      <c r="AJ10" s="287"/>
      <c r="AK10" s="287"/>
    </row>
    <row r="11" spans="1:38" s="290" customFormat="1" ht="21" customHeight="1">
      <c r="A11" s="966" t="s">
        <v>3063</v>
      </c>
      <c r="B11" s="966"/>
      <c r="C11" s="966"/>
      <c r="D11" s="306"/>
      <c r="E11" s="306"/>
      <c r="F11" s="306"/>
      <c r="G11" s="946"/>
      <c r="H11" s="967"/>
      <c r="I11" s="967"/>
      <c r="J11" s="967"/>
      <c r="L11" s="968"/>
      <c r="M11" s="968"/>
      <c r="N11" s="968"/>
      <c r="O11" s="291"/>
      <c r="P11" s="291"/>
      <c r="Q11" s="287"/>
      <c r="R11" s="287"/>
      <c r="S11" s="287"/>
      <c r="T11" s="287"/>
      <c r="U11" s="287"/>
      <c r="V11" s="287"/>
      <c r="W11" s="287"/>
      <c r="X11" s="287"/>
      <c r="Y11" s="287"/>
      <c r="Z11" s="287"/>
      <c r="AA11" s="287"/>
      <c r="AB11" s="287"/>
      <c r="AC11" s="287"/>
      <c r="AD11" s="287"/>
      <c r="AE11" s="287"/>
      <c r="AF11" s="287"/>
      <c r="AG11" s="287"/>
      <c r="AH11" s="287"/>
      <c r="AI11" s="287"/>
      <c r="AJ11" s="287"/>
      <c r="AK11" s="287"/>
    </row>
    <row r="12" spans="1:38" s="290" customFormat="1">
      <c r="A12" s="305"/>
      <c r="B12" s="307"/>
      <c r="C12" s="291"/>
      <c r="D12" s="305"/>
      <c r="G12" s="946"/>
      <c r="H12" s="967"/>
      <c r="I12" s="967"/>
      <c r="J12" s="967"/>
      <c r="L12" s="968"/>
      <c r="M12" s="968"/>
      <c r="N12" s="968"/>
      <c r="O12" s="291"/>
      <c r="P12" s="291"/>
      <c r="Q12" s="287"/>
      <c r="R12" s="287"/>
      <c r="S12" s="287"/>
      <c r="T12" s="287"/>
      <c r="U12" s="287"/>
      <c r="V12" s="287"/>
      <c r="W12" s="287"/>
      <c r="X12" s="287"/>
      <c r="Y12" s="287"/>
      <c r="Z12" s="287"/>
      <c r="AA12" s="287"/>
      <c r="AB12" s="287"/>
      <c r="AC12" s="287"/>
      <c r="AD12" s="287"/>
      <c r="AE12" s="287"/>
      <c r="AF12" s="287"/>
      <c r="AG12" s="287"/>
      <c r="AH12" s="287"/>
      <c r="AI12" s="287"/>
      <c r="AJ12" s="287"/>
      <c r="AK12" s="287"/>
    </row>
    <row r="13" spans="1:38" s="290" customFormat="1">
      <c r="A13" s="305"/>
      <c r="B13" s="307"/>
      <c r="C13" s="291"/>
      <c r="D13" s="305"/>
      <c r="G13" s="732"/>
      <c r="H13" s="723"/>
      <c r="I13" s="724"/>
      <c r="J13" s="725"/>
      <c r="L13" s="968"/>
      <c r="M13" s="968"/>
      <c r="N13" s="968"/>
      <c r="O13" s="291"/>
      <c r="P13" s="291"/>
      <c r="Q13" s="287"/>
      <c r="R13" s="287"/>
      <c r="S13" s="287"/>
      <c r="T13" s="287"/>
      <c r="U13" s="287"/>
      <c r="V13" s="287"/>
      <c r="W13" s="287"/>
      <c r="X13" s="287"/>
      <c r="Y13" s="287"/>
      <c r="Z13" s="287"/>
      <c r="AA13" s="287"/>
      <c r="AB13" s="287"/>
      <c r="AC13" s="287"/>
      <c r="AD13" s="287"/>
      <c r="AE13" s="287"/>
      <c r="AF13" s="287"/>
      <c r="AG13" s="287"/>
      <c r="AH13" s="287"/>
      <c r="AI13" s="287"/>
      <c r="AJ13" s="287"/>
      <c r="AK13" s="287"/>
      <c r="AL13" s="291"/>
    </row>
    <row r="14" spans="1:38" ht="15">
      <c r="G14" s="946" t="s">
        <v>2089</v>
      </c>
      <c r="H14" s="944"/>
      <c r="I14" s="945"/>
      <c r="J14" s="945"/>
      <c r="M14"/>
      <c r="Q14" s="287"/>
      <c r="R14" s="287"/>
      <c r="S14" s="287"/>
      <c r="T14" s="287"/>
      <c r="U14" s="287"/>
      <c r="V14" s="287"/>
      <c r="W14" s="287"/>
      <c r="X14" s="287"/>
      <c r="Y14" s="287"/>
      <c r="Z14" s="287"/>
      <c r="AA14" s="287"/>
      <c r="AB14" s="287"/>
      <c r="AC14" s="287"/>
      <c r="AD14" s="287"/>
      <c r="AE14" s="287"/>
      <c r="AF14" s="287"/>
      <c r="AG14" s="287"/>
      <c r="AH14" s="287"/>
      <c r="AI14" s="287"/>
      <c r="AJ14" s="287"/>
      <c r="AK14" s="287"/>
    </row>
    <row r="15" spans="1:38">
      <c r="G15" s="946"/>
      <c r="H15" s="945"/>
      <c r="I15" s="945"/>
      <c r="J15" s="945"/>
      <c r="Q15" s="287"/>
      <c r="R15" s="287"/>
      <c r="S15" s="287"/>
      <c r="T15" s="287"/>
      <c r="U15" s="287"/>
      <c r="V15" s="287"/>
      <c r="W15" s="287"/>
      <c r="X15" s="287"/>
      <c r="Y15" s="287"/>
      <c r="Z15" s="287"/>
      <c r="AA15" s="287"/>
      <c r="AB15" s="287"/>
      <c r="AC15" s="287"/>
      <c r="AD15" s="287"/>
      <c r="AE15" s="287"/>
      <c r="AF15" s="287"/>
      <c r="AG15" s="287"/>
      <c r="AH15" s="287"/>
      <c r="AI15" s="287"/>
      <c r="AJ15" s="287"/>
      <c r="AK15" s="287"/>
    </row>
    <row r="16" spans="1:38">
      <c r="G16" s="946"/>
      <c r="H16" s="945"/>
      <c r="I16" s="945"/>
      <c r="J16" s="945"/>
      <c r="Q16" s="287"/>
      <c r="R16" s="287"/>
      <c r="S16" s="287"/>
      <c r="T16" s="287"/>
      <c r="U16" s="287"/>
      <c r="V16" s="287"/>
      <c r="W16" s="287"/>
      <c r="X16" s="287"/>
      <c r="Y16" s="287"/>
      <c r="Z16" s="287"/>
      <c r="AA16" s="287"/>
      <c r="AB16" s="287"/>
      <c r="AC16" s="287"/>
      <c r="AD16" s="287"/>
      <c r="AE16" s="287"/>
      <c r="AF16" s="287"/>
      <c r="AG16" s="287"/>
      <c r="AH16" s="287"/>
      <c r="AI16" s="287"/>
      <c r="AJ16" s="287"/>
      <c r="AK16" s="287"/>
    </row>
    <row r="17" spans="1:37" ht="37.5" customHeight="1">
      <c r="G17" s="946"/>
      <c r="H17" s="945"/>
      <c r="I17" s="945"/>
      <c r="J17" s="945"/>
      <c r="N17"/>
      <c r="Q17" s="287"/>
      <c r="R17" s="287"/>
      <c r="S17" s="287"/>
      <c r="T17" s="287"/>
      <c r="U17" s="287"/>
      <c r="V17" s="287"/>
      <c r="W17" s="287"/>
      <c r="X17" s="287"/>
      <c r="Y17" s="287"/>
      <c r="Z17" s="287"/>
      <c r="AA17" s="287"/>
      <c r="AB17" s="287"/>
      <c r="AC17" s="287"/>
      <c r="AD17" s="287"/>
      <c r="AE17" s="287"/>
      <c r="AF17" s="287"/>
      <c r="AG17" s="287"/>
      <c r="AH17" s="287"/>
      <c r="AI17" s="287"/>
      <c r="AJ17" s="287"/>
      <c r="AK17" s="287"/>
    </row>
    <row r="18" spans="1:37" ht="15" thickBot="1"/>
    <row r="19" spans="1:37" ht="21.75" customHeight="1" thickBot="1">
      <c r="A19" s="953" t="s">
        <v>23</v>
      </c>
      <c r="B19" s="954"/>
      <c r="C19" s="954"/>
      <c r="D19" s="954"/>
      <c r="E19" s="955"/>
      <c r="F19" s="953" t="s">
        <v>24</v>
      </c>
      <c r="G19" s="954"/>
      <c r="H19" s="954"/>
      <c r="I19" s="954"/>
      <c r="J19" s="954"/>
      <c r="N19"/>
    </row>
    <row r="20" spans="1:37" ht="22.5" customHeight="1">
      <c r="A20" s="947" t="s">
        <v>18</v>
      </c>
      <c r="B20" s="949" t="s">
        <v>19</v>
      </c>
      <c r="C20" s="949" t="s">
        <v>20</v>
      </c>
      <c r="D20" s="949" t="s">
        <v>21</v>
      </c>
      <c r="E20" s="951" t="s">
        <v>22</v>
      </c>
      <c r="F20" s="956" t="s">
        <v>25</v>
      </c>
      <c r="G20" s="958" t="s">
        <v>26</v>
      </c>
      <c r="H20" s="960" t="s">
        <v>27</v>
      </c>
      <c r="I20" s="951" t="s">
        <v>28</v>
      </c>
      <c r="J20" s="951" t="s">
        <v>29</v>
      </c>
    </row>
    <row r="21" spans="1:37" ht="18.75" customHeight="1" thickBot="1">
      <c r="A21" s="948"/>
      <c r="B21" s="950"/>
      <c r="C21" s="950"/>
      <c r="D21" s="950"/>
      <c r="E21" s="952"/>
      <c r="F21" s="957"/>
      <c r="G21" s="959"/>
      <c r="H21" s="961"/>
      <c r="I21" s="952"/>
      <c r="J21" s="952"/>
    </row>
    <row r="22" spans="1:37" ht="15.75" thickTop="1" thickBot="1">
      <c r="A22" s="2">
        <v>1</v>
      </c>
      <c r="B22" s="3">
        <v>2</v>
      </c>
      <c r="C22" s="3">
        <v>4</v>
      </c>
      <c r="D22" s="3">
        <v>5</v>
      </c>
      <c r="E22" s="4">
        <v>6</v>
      </c>
      <c r="F22" s="2">
        <v>7</v>
      </c>
      <c r="G22" s="3">
        <v>8</v>
      </c>
      <c r="H22" s="4">
        <v>9</v>
      </c>
      <c r="I22" s="4">
        <v>10</v>
      </c>
      <c r="J22" s="4">
        <v>11</v>
      </c>
    </row>
    <row r="23" spans="1:37" ht="24.75" thickBot="1">
      <c r="A23" s="1">
        <v>1</v>
      </c>
      <c r="B23" s="6" t="s">
        <v>3021</v>
      </c>
      <c r="C23" s="7" t="s">
        <v>3022</v>
      </c>
      <c r="D23" s="237" t="s">
        <v>2</v>
      </c>
      <c r="E23" s="9">
        <f>'Zakres Umowny'!I46</f>
        <v>0</v>
      </c>
      <c r="F23" s="10">
        <f>'Zakres Umowny'!M46</f>
        <v>0</v>
      </c>
      <c r="G23" s="11">
        <f>'Zakres Umowny'!N46</f>
        <v>0</v>
      </c>
      <c r="H23" s="9">
        <f>'Zakres Umowny'!O46</f>
        <v>0</v>
      </c>
      <c r="I23" s="12" t="e">
        <f>ROUND(H23/E23,4)</f>
        <v>#DIV/0!</v>
      </c>
      <c r="J23" s="9">
        <f>ROUND(E23-H23,2)</f>
        <v>0</v>
      </c>
    </row>
    <row r="24" spans="1:37" ht="21" customHeight="1" thickBot="1">
      <c r="A24" s="972" t="s">
        <v>2083</v>
      </c>
      <c r="B24" s="973"/>
      <c r="C24" s="973"/>
      <c r="D24" s="974"/>
      <c r="E24" s="192">
        <f>SUM(E23:E23)</f>
        <v>0</v>
      </c>
      <c r="F24" s="193">
        <f>SUM(F23:F23)</f>
        <v>0</v>
      </c>
      <c r="G24" s="194">
        <f>SUM(G23:G23)</f>
        <v>0</v>
      </c>
      <c r="H24" s="192">
        <f>SUM(H23:H23)</f>
        <v>0</v>
      </c>
      <c r="I24" s="195" t="e">
        <f t="shared" ref="I24:I31" si="0">ROUND(H24/E24,4)</f>
        <v>#DIV/0!</v>
      </c>
      <c r="J24" s="192">
        <f>SUM(J23:J23)</f>
        <v>0</v>
      </c>
    </row>
    <row r="25" spans="1:37" ht="9" customHeight="1" thickBot="1"/>
    <row r="26" spans="1:37" ht="21.75" customHeight="1" thickBot="1">
      <c r="A26" s="274">
        <v>2</v>
      </c>
      <c r="B26" s="275" t="s">
        <v>17</v>
      </c>
      <c r="C26" s="276" t="s">
        <v>17</v>
      </c>
      <c r="D26" s="277" t="s">
        <v>2</v>
      </c>
      <c r="E26" s="278"/>
      <c r="F26" s="279">
        <v>0</v>
      </c>
      <c r="G26" s="280">
        <f>'Zakres Umowny'!N68</f>
        <v>0</v>
      </c>
      <c r="H26" s="278">
        <f>'Zakres Umowny'!O68</f>
        <v>0</v>
      </c>
      <c r="I26" s="281" t="e">
        <f t="shared" si="0"/>
        <v>#DIV/0!</v>
      </c>
      <c r="J26" s="278">
        <f t="shared" ref="J26" si="1">ROUND(E26-H26,2)</f>
        <v>0</v>
      </c>
    </row>
    <row r="27" spans="1:37" ht="21" customHeight="1" thickBot="1">
      <c r="A27" s="972" t="s">
        <v>2119</v>
      </c>
      <c r="B27" s="973"/>
      <c r="C27" s="973"/>
      <c r="D27" s="974"/>
      <c r="E27" s="192">
        <f>E24+E26</f>
        <v>0</v>
      </c>
      <c r="F27" s="193">
        <f t="shared" ref="F27:H27" si="2">F24+F26</f>
        <v>0</v>
      </c>
      <c r="G27" s="194">
        <f t="shared" si="2"/>
        <v>0</v>
      </c>
      <c r="H27" s="192">
        <f t="shared" si="2"/>
        <v>0</v>
      </c>
      <c r="I27" s="195" t="e">
        <f t="shared" si="0"/>
        <v>#DIV/0!</v>
      </c>
      <c r="J27" s="192">
        <f>J24+J26</f>
        <v>0</v>
      </c>
    </row>
    <row r="28" spans="1:37" ht="9" customHeight="1" thickBot="1"/>
    <row r="29" spans="1:37" ht="37.5" customHeight="1" thickBot="1">
      <c r="A29" s="196">
        <v>3</v>
      </c>
      <c r="B29" s="197" t="s">
        <v>3023</v>
      </c>
      <c r="C29" s="198" t="s">
        <v>2079</v>
      </c>
      <c r="D29" s="199" t="s">
        <v>2</v>
      </c>
      <c r="E29" s="200"/>
      <c r="F29" s="201">
        <f>'PRAWA OPCJI'!K27</f>
        <v>0</v>
      </c>
      <c r="G29" s="202">
        <f>'PRAWA OPCJI'!L27</f>
        <v>0</v>
      </c>
      <c r="H29" s="200">
        <f>'PRAWA OPCJI'!M27</f>
        <v>0</v>
      </c>
      <c r="I29" s="203" t="e">
        <f t="shared" si="0"/>
        <v>#DIV/0!</v>
      </c>
      <c r="J29" s="200">
        <f t="shared" ref="J29" si="3">ROUND(E29-H29,2)</f>
        <v>0</v>
      </c>
    </row>
    <row r="30" spans="1:37" ht="11.25" customHeight="1" thickBot="1"/>
    <row r="31" spans="1:37" ht="21" customHeight="1" thickBot="1">
      <c r="A31" s="975" t="s">
        <v>2084</v>
      </c>
      <c r="B31" s="976"/>
      <c r="C31" s="976"/>
      <c r="D31" s="977"/>
      <c r="E31" s="204">
        <f>E27+E29</f>
        <v>0</v>
      </c>
      <c r="F31" s="205">
        <f t="shared" ref="F31:H31" si="4">F27+F29</f>
        <v>0</v>
      </c>
      <c r="G31" s="206">
        <f t="shared" si="4"/>
        <v>0</v>
      </c>
      <c r="H31" s="204">
        <f t="shared" si="4"/>
        <v>0</v>
      </c>
      <c r="I31" s="207" t="e">
        <f t="shared" si="0"/>
        <v>#DIV/0!</v>
      </c>
      <c r="J31" s="204">
        <f>J27+J29</f>
        <v>0</v>
      </c>
    </row>
    <row r="32" spans="1:37" ht="9" customHeight="1" thickBot="1"/>
    <row r="33" spans="1:10" ht="37.5" customHeight="1" thickBot="1">
      <c r="A33" s="196">
        <v>4</v>
      </c>
      <c r="B33" s="197" t="s">
        <v>2114</v>
      </c>
      <c r="C33" s="198" t="s">
        <v>2123</v>
      </c>
      <c r="D33" s="236" t="s">
        <v>1</v>
      </c>
      <c r="E33" s="200">
        <v>0</v>
      </c>
      <c r="F33" s="201">
        <f>Waloryzacja!AG28</f>
        <v>0</v>
      </c>
      <c r="G33" s="202">
        <f>Waloryzacja!AH28</f>
        <v>0</v>
      </c>
      <c r="H33" s="200">
        <f>F33+G33</f>
        <v>0</v>
      </c>
      <c r="I33" s="203"/>
      <c r="J33" s="200"/>
    </row>
    <row r="34" spans="1:10" ht="11.25" customHeight="1" thickBot="1"/>
    <row r="35" spans="1:10" ht="30" customHeight="1" thickBot="1">
      <c r="A35" s="975" t="s">
        <v>2115</v>
      </c>
      <c r="B35" s="976"/>
      <c r="C35" s="976"/>
      <c r="D35" s="977"/>
      <c r="E35" s="204">
        <f>E31+E33</f>
        <v>0</v>
      </c>
      <c r="F35" s="205">
        <f t="shared" ref="F35:H35" si="5">F31+F33</f>
        <v>0</v>
      </c>
      <c r="G35" s="206">
        <f t="shared" si="5"/>
        <v>0</v>
      </c>
      <c r="H35" s="204">
        <f t="shared" si="5"/>
        <v>0</v>
      </c>
      <c r="I35" s="207" t="e">
        <f t="shared" ref="I35" si="6">ROUND(H35/E35,4)</f>
        <v>#DIV/0!</v>
      </c>
      <c r="J35" s="204">
        <f>J31+J33</f>
        <v>0</v>
      </c>
    </row>
    <row r="36" spans="1:10" ht="6.75" customHeight="1" thickBot="1"/>
    <row r="37" spans="1:10" ht="15" thickBot="1">
      <c r="A37" s="196">
        <v>5</v>
      </c>
      <c r="B37" s="197" t="s">
        <v>3024</v>
      </c>
      <c r="C37" s="198"/>
    </row>
    <row r="38" spans="1:10" ht="15" thickBot="1"/>
    <row r="39" spans="1:10" ht="15" thickBot="1">
      <c r="A39" s="196">
        <v>6</v>
      </c>
      <c r="B39" s="197" t="s">
        <v>3025</v>
      </c>
      <c r="C39" s="198"/>
    </row>
    <row r="40" spans="1:10" ht="15" thickBot="1"/>
    <row r="41" spans="1:10" ht="15" customHeight="1" thickBot="1">
      <c r="A41" s="979" t="s">
        <v>3026</v>
      </c>
      <c r="B41" s="980"/>
      <c r="C41" s="980"/>
      <c r="D41" s="981"/>
    </row>
    <row r="48" spans="1:10">
      <c r="B48" s="287"/>
      <c r="C48" s="287"/>
      <c r="D48" s="287"/>
      <c r="E48" s="287"/>
    </row>
    <row r="49" spans="2:9">
      <c r="B49" s="287"/>
      <c r="C49" s="287"/>
      <c r="D49" s="287"/>
      <c r="E49" s="287"/>
    </row>
    <row r="50" spans="2:9">
      <c r="B50" s="287"/>
      <c r="C50" s="287"/>
      <c r="D50" s="287"/>
      <c r="E50" s="287"/>
    </row>
    <row r="51" spans="2:9" ht="15.75" thickBot="1">
      <c r="B51"/>
      <c r="D51" s="287"/>
      <c r="E51" s="287"/>
      <c r="F51"/>
      <c r="G51" s="309"/>
      <c r="H51" s="978"/>
      <c r="I51" s="978"/>
    </row>
    <row r="52" spans="2:9" ht="15">
      <c r="B52"/>
      <c r="F52"/>
      <c r="G52" s="310" t="s">
        <v>2122</v>
      </c>
      <c r="H52" s="971" t="s">
        <v>2999</v>
      </c>
      <c r="I52" s="971"/>
    </row>
  </sheetData>
  <mergeCells count="33">
    <mergeCell ref="H52:I52"/>
    <mergeCell ref="A24:D24"/>
    <mergeCell ref="C20:C21"/>
    <mergeCell ref="D20:D21"/>
    <mergeCell ref="A35:D35"/>
    <mergeCell ref="A27:D27"/>
    <mergeCell ref="H51:I51"/>
    <mergeCell ref="A41:D41"/>
    <mergeCell ref="A31:D31"/>
    <mergeCell ref="L10:N13"/>
    <mergeCell ref="A3:B3"/>
    <mergeCell ref="C3:J3"/>
    <mergeCell ref="G9:G12"/>
    <mergeCell ref="H9:J12"/>
    <mergeCell ref="A2:J2"/>
    <mergeCell ref="A7:C7"/>
    <mergeCell ref="A8:B8"/>
    <mergeCell ref="A9:B9"/>
    <mergeCell ref="A11:C11"/>
    <mergeCell ref="G4:G7"/>
    <mergeCell ref="H4:J7"/>
    <mergeCell ref="H14:J17"/>
    <mergeCell ref="G14:G17"/>
    <mergeCell ref="A20:A21"/>
    <mergeCell ref="B20:B21"/>
    <mergeCell ref="J20:J21"/>
    <mergeCell ref="F19:J19"/>
    <mergeCell ref="A19:E19"/>
    <mergeCell ref="I20:I21"/>
    <mergeCell ref="E20:E21"/>
    <mergeCell ref="F20:F21"/>
    <mergeCell ref="G20:G21"/>
    <mergeCell ref="H20:H21"/>
  </mergeCells>
  <conditionalFormatting sqref="I23 I26">
    <cfRule type="dataBar" priority="4">
      <dataBar>
        <cfvo type="num" val="0"/>
        <cfvo type="num" val="1"/>
        <color rgb="FF63C384"/>
      </dataBar>
      <extLst>
        <ext xmlns:x14="http://schemas.microsoft.com/office/spreadsheetml/2009/9/main" uri="{B025F937-C7B1-47D3-B67F-A62EFF666E3E}">
          <x14:id>{B8D35014-120E-4B38-BD24-73A45FDC9B9C}</x14:id>
        </ext>
      </extLst>
    </cfRule>
  </conditionalFormatting>
  <conditionalFormatting sqref="I29">
    <cfRule type="dataBar" priority="3">
      <dataBar>
        <cfvo type="num" val="0"/>
        <cfvo type="num" val="1"/>
        <color rgb="FF63C384"/>
      </dataBar>
      <extLst>
        <ext xmlns:x14="http://schemas.microsoft.com/office/spreadsheetml/2009/9/main" uri="{B025F937-C7B1-47D3-B67F-A62EFF666E3E}">
          <x14:id>{A425696D-3DDE-4955-A7A0-AF992DB79429}</x14:id>
        </ext>
      </extLst>
    </cfRule>
  </conditionalFormatting>
  <conditionalFormatting sqref="I33">
    <cfRule type="dataBar" priority="1">
      <dataBar>
        <cfvo type="num" val="0"/>
        <cfvo type="num" val="1"/>
        <color rgb="FF63C384"/>
      </dataBar>
      <extLst>
        <ext xmlns:x14="http://schemas.microsoft.com/office/spreadsheetml/2009/9/main" uri="{B025F937-C7B1-47D3-B67F-A62EFF666E3E}">
          <x14:id>{75371480-2354-48FD-B8F0-FAD913B2DD9A}</x14:id>
        </ext>
      </extLst>
    </cfRule>
  </conditionalFormatting>
  <pageMargins left="0.25" right="0.25" top="0.75" bottom="0.75" header="0.3" footer="0.3"/>
  <pageSetup paperSize="9" scale="65" fitToHeight="0" orientation="landscape" r:id="rId1"/>
  <headerFooter>
    <oddFooter>&amp;CStrona &amp;P z &amp;N</oddFooter>
  </headerFooter>
  <drawing r:id="rId2"/>
  <extLst>
    <ext xmlns:x14="http://schemas.microsoft.com/office/spreadsheetml/2009/9/main" uri="{78C0D931-6437-407d-A8EE-F0AAD7539E65}">
      <x14:conditionalFormattings>
        <x14:conditionalFormatting xmlns:xm="http://schemas.microsoft.com/office/excel/2006/main">
          <x14:cfRule type="dataBar" id="{B8D35014-120E-4B38-BD24-73A45FDC9B9C}">
            <x14:dataBar minLength="0" maxLength="100" gradient="0">
              <x14:cfvo type="num">
                <xm:f>0</xm:f>
              </x14:cfvo>
              <x14:cfvo type="num">
                <xm:f>1</xm:f>
              </x14:cfvo>
              <x14:negativeFillColor rgb="FFFF0000"/>
              <x14:axisColor rgb="FF000000"/>
            </x14:dataBar>
          </x14:cfRule>
          <xm:sqref>I23 I26</xm:sqref>
        </x14:conditionalFormatting>
        <x14:conditionalFormatting xmlns:xm="http://schemas.microsoft.com/office/excel/2006/main">
          <x14:cfRule type="dataBar" id="{A425696D-3DDE-4955-A7A0-AF992DB79429}">
            <x14:dataBar minLength="0" maxLength="100" gradient="0">
              <x14:cfvo type="num">
                <xm:f>0</xm:f>
              </x14:cfvo>
              <x14:cfvo type="num">
                <xm:f>1</xm:f>
              </x14:cfvo>
              <x14:negativeFillColor rgb="FFFF0000"/>
              <x14:axisColor rgb="FF000000"/>
            </x14:dataBar>
          </x14:cfRule>
          <xm:sqref>I29</xm:sqref>
        </x14:conditionalFormatting>
        <x14:conditionalFormatting xmlns:xm="http://schemas.microsoft.com/office/excel/2006/main">
          <x14:cfRule type="dataBar" id="{75371480-2354-48FD-B8F0-FAD913B2DD9A}">
            <x14:dataBar minLength="0" maxLength="100" gradient="0">
              <x14:cfvo type="num">
                <xm:f>0</xm:f>
              </x14:cfvo>
              <x14:cfvo type="num">
                <xm:f>1</xm:f>
              </x14:cfvo>
              <x14:negativeFillColor rgb="FFFF0000"/>
              <x14:axisColor rgb="FF000000"/>
            </x14:dataBar>
          </x14:cfRule>
          <xm:sqref>I33</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1BD661-0144-4562-8647-BF222260130D}">
  <dimension ref="A1:Q21"/>
  <sheetViews>
    <sheetView topLeftCell="B1" workbookViewId="0">
      <selection activeCell="B9" sqref="B9:E9"/>
    </sheetView>
  </sheetViews>
  <sheetFormatPr defaultRowHeight="15"/>
  <cols>
    <col min="1" max="1" width="0" hidden="1" customWidth="1"/>
    <col min="2" max="2" width="13.85546875" customWidth="1"/>
    <col min="3" max="3" width="30.85546875" bestFit="1" customWidth="1"/>
    <col min="4" max="4" width="22.28515625" bestFit="1" customWidth="1"/>
    <col min="5" max="5" width="23.28515625" bestFit="1" customWidth="1"/>
    <col min="6" max="6" width="29.140625" bestFit="1" customWidth="1"/>
    <col min="7" max="7" width="17.5703125" customWidth="1"/>
    <col min="8" max="8" width="20.85546875" customWidth="1"/>
    <col min="9" max="9" width="18.140625" customWidth="1"/>
    <col min="10" max="15" width="23.5703125" customWidth="1"/>
    <col min="16" max="16" width="21.28515625" customWidth="1"/>
    <col min="17" max="17" width="21.85546875" customWidth="1"/>
  </cols>
  <sheetData>
    <row r="1" spans="1:17">
      <c r="A1" s="288"/>
      <c r="B1" s="311"/>
      <c r="C1" s="288"/>
      <c r="D1" s="288"/>
      <c r="E1" s="288"/>
      <c r="F1" s="311"/>
      <c r="G1" s="311"/>
      <c r="H1" s="311"/>
      <c r="I1" s="288"/>
      <c r="J1" s="288"/>
      <c r="K1" s="288"/>
      <c r="L1" s="288"/>
      <c r="M1" s="288"/>
      <c r="N1" s="288"/>
      <c r="O1" s="288"/>
      <c r="P1" s="288"/>
      <c r="Q1" s="288"/>
    </row>
    <row r="2" spans="1:17" ht="33.75" customHeight="1">
      <c r="A2" s="982" t="s">
        <v>3000</v>
      </c>
      <c r="B2" s="982"/>
      <c r="C2" s="982"/>
      <c r="D2" s="982"/>
      <c r="E2" s="982"/>
      <c r="F2" s="982"/>
      <c r="G2" s="982"/>
      <c r="H2" s="982"/>
      <c r="I2" s="982"/>
      <c r="J2" s="982"/>
      <c r="K2" s="982"/>
      <c r="L2" s="982"/>
      <c r="M2" s="982"/>
      <c r="N2" s="982"/>
      <c r="O2" s="982"/>
      <c r="P2" s="982"/>
      <c r="Q2" s="982"/>
    </row>
    <row r="3" spans="1:17" ht="15" customHeight="1">
      <c r="A3" s="969" t="s">
        <v>2085</v>
      </c>
      <c r="B3" s="969"/>
      <c r="C3" s="983"/>
      <c r="D3" s="983"/>
      <c r="E3" s="983"/>
      <c r="F3" s="983"/>
      <c r="G3" s="983"/>
      <c r="H3" s="983"/>
      <c r="I3" s="983"/>
      <c r="J3" s="983"/>
      <c r="K3" s="983"/>
      <c r="L3" s="983"/>
      <c r="M3" s="983"/>
      <c r="N3" s="721" t="s">
        <v>2086</v>
      </c>
      <c r="O3" s="967" t="s">
        <v>2087</v>
      </c>
      <c r="P3" s="967"/>
      <c r="Q3" s="967"/>
    </row>
    <row r="4" spans="1:17">
      <c r="A4" s="292"/>
      <c r="B4" s="314"/>
      <c r="C4" s="293"/>
      <c r="D4" s="293"/>
      <c r="E4" s="293"/>
      <c r="F4" s="297"/>
      <c r="G4" s="297"/>
      <c r="H4" s="297"/>
      <c r="I4" s="302"/>
      <c r="J4" s="302"/>
      <c r="K4" s="302"/>
      <c r="L4" s="295"/>
      <c r="M4" s="295"/>
      <c r="N4" s="721"/>
      <c r="O4" s="726"/>
      <c r="P4" s="727"/>
      <c r="Q4" s="728"/>
    </row>
    <row r="5" spans="1:17">
      <c r="A5" s="984" t="s">
        <v>3064</v>
      </c>
      <c r="B5" s="984"/>
      <c r="C5" s="984"/>
      <c r="D5" s="984"/>
      <c r="E5" s="984"/>
      <c r="F5" s="984"/>
      <c r="G5" s="984"/>
      <c r="H5" s="984"/>
      <c r="I5" s="984"/>
      <c r="J5" s="984"/>
      <c r="K5" s="984"/>
      <c r="L5" s="984"/>
      <c r="M5" s="295"/>
      <c r="N5" s="946" t="s">
        <v>2088</v>
      </c>
      <c r="O5" s="967"/>
      <c r="P5" s="967"/>
      <c r="Q5" s="967"/>
    </row>
    <row r="6" spans="1:17">
      <c r="A6" s="292"/>
      <c r="B6" s="314"/>
      <c r="C6" s="293"/>
      <c r="D6" s="293"/>
      <c r="E6" s="293"/>
      <c r="F6" s="297"/>
      <c r="G6" s="297"/>
      <c r="H6" s="297"/>
      <c r="I6" s="302"/>
      <c r="J6" s="302"/>
      <c r="K6" s="302"/>
      <c r="L6" s="295"/>
      <c r="M6" s="295"/>
      <c r="N6" s="946"/>
      <c r="O6" s="967"/>
      <c r="P6" s="967"/>
      <c r="Q6" s="967"/>
    </row>
    <row r="7" spans="1:17" ht="20.25">
      <c r="A7" s="315">
        <v>1</v>
      </c>
      <c r="B7" s="963" t="str">
        <f>Zbiorczy!A7</f>
        <v>Rekomendacja Zapłaty nr …</v>
      </c>
      <c r="C7" s="963"/>
      <c r="D7" s="963"/>
      <c r="E7" s="963"/>
      <c r="F7" s="316"/>
      <c r="G7" s="316"/>
      <c r="H7" s="316"/>
      <c r="I7" s="315"/>
      <c r="J7" s="315"/>
      <c r="K7" s="315"/>
      <c r="L7" s="315"/>
      <c r="M7" s="302"/>
      <c r="N7" s="946"/>
      <c r="O7" s="967"/>
      <c r="P7" s="967"/>
      <c r="Q7" s="967"/>
    </row>
    <row r="8" spans="1:17">
      <c r="A8" s="300">
        <v>45359</v>
      </c>
      <c r="B8" s="964">
        <f>Zbiorczy!A8</f>
        <v>0</v>
      </c>
      <c r="C8" s="964"/>
      <c r="D8" s="964"/>
      <c r="E8" s="964"/>
      <c r="F8" s="317"/>
      <c r="G8" s="317"/>
      <c r="H8" s="317"/>
      <c r="I8" s="300"/>
      <c r="J8" s="300"/>
      <c r="K8" s="300"/>
      <c r="L8" s="300"/>
      <c r="M8" s="302"/>
      <c r="N8" s="946"/>
      <c r="O8" s="967"/>
      <c r="P8" s="967"/>
      <c r="Q8" s="967"/>
    </row>
    <row r="9" spans="1:17">
      <c r="A9" s="301">
        <v>45363</v>
      </c>
      <c r="B9" s="965">
        <f>Zbiorczy!A9</f>
        <v>0</v>
      </c>
      <c r="C9" s="965"/>
      <c r="D9" s="965"/>
      <c r="E9" s="965"/>
      <c r="F9" s="318"/>
      <c r="G9" s="318"/>
      <c r="H9" s="318"/>
      <c r="I9" s="301"/>
      <c r="J9" s="301"/>
      <c r="K9" s="301"/>
      <c r="L9" s="301"/>
      <c r="M9" s="302"/>
      <c r="N9" s="722"/>
      <c r="O9" s="729"/>
      <c r="P9" s="729"/>
      <c r="Q9" s="730"/>
    </row>
    <row r="10" spans="1:17">
      <c r="A10" s="304"/>
      <c r="B10" s="319"/>
      <c r="C10" s="304"/>
      <c r="D10" s="304"/>
      <c r="E10" s="291"/>
      <c r="F10" s="297"/>
      <c r="G10" s="297"/>
      <c r="H10" s="297"/>
      <c r="I10" s="302"/>
      <c r="J10" s="302"/>
      <c r="K10" s="302"/>
      <c r="L10" s="302"/>
      <c r="M10" s="302"/>
      <c r="N10" s="946" t="s">
        <v>2089</v>
      </c>
      <c r="O10" s="967"/>
      <c r="P10" s="967"/>
      <c r="Q10" s="967"/>
    </row>
    <row r="11" spans="1:17">
      <c r="A11" s="320">
        <v>45363</v>
      </c>
      <c r="B11" s="966" t="str">
        <f>Zbiorczy!A11</f>
        <v>Data przedłożenia Wykonawcy</v>
      </c>
      <c r="C11" s="966"/>
      <c r="D11" s="966"/>
      <c r="E11" s="966"/>
      <c r="F11" s="321"/>
      <c r="G11" s="321"/>
      <c r="H11" s="321"/>
      <c r="I11" s="320"/>
      <c r="J11" s="320"/>
      <c r="K11" s="320"/>
      <c r="L11" s="320"/>
      <c r="M11" s="302"/>
      <c r="N11" s="946"/>
      <c r="O11" s="967"/>
      <c r="P11" s="967"/>
      <c r="Q11" s="967"/>
    </row>
    <row r="12" spans="1:17">
      <c r="A12" s="307"/>
      <c r="B12" s="297"/>
      <c r="C12" s="294"/>
      <c r="D12" s="291"/>
      <c r="E12" s="307"/>
      <c r="F12" s="297"/>
      <c r="G12" s="297"/>
      <c r="H12" s="297"/>
      <c r="I12" s="302"/>
      <c r="J12" s="302"/>
      <c r="K12" s="302"/>
      <c r="L12" s="302"/>
      <c r="M12" s="302"/>
      <c r="N12" s="946"/>
      <c r="O12" s="967"/>
      <c r="P12" s="967"/>
      <c r="Q12" s="967"/>
    </row>
    <row r="13" spans="1:17" ht="15.75" thickBot="1">
      <c r="A13" s="307"/>
      <c r="B13" s="988" t="s">
        <v>3006</v>
      </c>
      <c r="C13" s="989"/>
      <c r="D13" s="989"/>
      <c r="E13" s="989"/>
      <c r="F13" s="989"/>
      <c r="G13" s="989"/>
      <c r="H13" s="989"/>
      <c r="I13" s="302"/>
      <c r="J13" s="302"/>
      <c r="K13" s="302"/>
      <c r="L13" s="308"/>
      <c r="M13" s="291"/>
      <c r="N13" s="946"/>
      <c r="O13" s="967"/>
      <c r="P13" s="967"/>
      <c r="Q13" s="967"/>
    </row>
    <row r="14" spans="1:17">
      <c r="B14" s="947" t="s">
        <v>18</v>
      </c>
      <c r="C14" s="949" t="s">
        <v>3002</v>
      </c>
      <c r="D14" s="949" t="s">
        <v>3003</v>
      </c>
      <c r="E14" s="949" t="s">
        <v>3004</v>
      </c>
      <c r="F14" s="949" t="s">
        <v>25</v>
      </c>
      <c r="G14" s="951" t="s">
        <v>26</v>
      </c>
      <c r="H14" s="951" t="s">
        <v>3005</v>
      </c>
    </row>
    <row r="15" spans="1:17">
      <c r="B15" s="985"/>
      <c r="C15" s="986"/>
      <c r="D15" s="986"/>
      <c r="E15" s="986"/>
      <c r="F15" s="986"/>
      <c r="G15" s="987"/>
      <c r="H15" s="987"/>
    </row>
    <row r="16" spans="1:17">
      <c r="B16" s="862">
        <v>1</v>
      </c>
      <c r="C16" s="862"/>
      <c r="D16" s="862"/>
      <c r="E16" s="862"/>
      <c r="F16" s="863"/>
      <c r="G16" s="863"/>
      <c r="H16" s="863">
        <f>F16+G16</f>
        <v>0</v>
      </c>
    </row>
    <row r="17" spans="2:8">
      <c r="B17" s="862">
        <v>2</v>
      </c>
      <c r="C17" s="862"/>
      <c r="D17" s="862"/>
      <c r="E17" s="862"/>
      <c r="F17" s="863">
        <f>H16</f>
        <v>0</v>
      </c>
      <c r="G17" s="863"/>
      <c r="H17" s="863"/>
    </row>
    <row r="18" spans="2:8">
      <c r="B18" s="862">
        <v>3</v>
      </c>
      <c r="C18" s="862"/>
      <c r="D18" s="862"/>
      <c r="E18" s="862"/>
      <c r="F18" s="863"/>
      <c r="G18" s="863"/>
      <c r="H18" s="863"/>
    </row>
    <row r="19" spans="2:8">
      <c r="B19" s="862">
        <v>4</v>
      </c>
      <c r="C19" s="862"/>
      <c r="D19" s="862"/>
      <c r="E19" s="862"/>
      <c r="F19" s="863"/>
      <c r="G19" s="863"/>
      <c r="H19" s="863"/>
    </row>
    <row r="20" spans="2:8">
      <c r="B20" s="862">
        <v>5</v>
      </c>
      <c r="C20" s="862"/>
      <c r="D20" s="862"/>
      <c r="E20" s="862"/>
      <c r="F20" s="863"/>
      <c r="G20" s="863"/>
      <c r="H20" s="863"/>
    </row>
    <row r="21" spans="2:8">
      <c r="B21" s="862">
        <v>6</v>
      </c>
      <c r="C21" s="862"/>
      <c r="D21" s="862"/>
      <c r="E21" s="862"/>
      <c r="F21" s="863"/>
      <c r="G21" s="863"/>
      <c r="H21" s="863"/>
    </row>
  </sheetData>
  <mergeCells count="21">
    <mergeCell ref="B9:E9"/>
    <mergeCell ref="N10:N13"/>
    <mergeCell ref="O10:Q13"/>
    <mergeCell ref="B11:E11"/>
    <mergeCell ref="B14:B15"/>
    <mergeCell ref="C14:C15"/>
    <mergeCell ref="D14:D15"/>
    <mergeCell ref="E14:E15"/>
    <mergeCell ref="F14:F15"/>
    <mergeCell ref="G14:G15"/>
    <mergeCell ref="H14:H15"/>
    <mergeCell ref="B13:H13"/>
    <mergeCell ref="A2:Q2"/>
    <mergeCell ref="A3:B3"/>
    <mergeCell ref="C3:M3"/>
    <mergeCell ref="O3:Q3"/>
    <mergeCell ref="A5:L5"/>
    <mergeCell ref="N5:N8"/>
    <mergeCell ref="O5:Q8"/>
    <mergeCell ref="B7:E7"/>
    <mergeCell ref="B8:E8"/>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F59AB0-7A18-40BD-8CCB-8803A0C9F2AC}">
  <sheetPr>
    <pageSetUpPr fitToPage="1"/>
  </sheetPr>
  <dimension ref="A1:AN1335"/>
  <sheetViews>
    <sheetView view="pageBreakPreview" topLeftCell="B148" zoomScale="80" zoomScaleNormal="80" zoomScaleSheetLayoutView="80" zoomScalePageLayoutView="40" workbookViewId="0">
      <selection activeCell="E23" sqref="E23"/>
    </sheetView>
  </sheetViews>
  <sheetFormatPr defaultColWidth="9.140625" defaultRowHeight="14.25" outlineLevelCol="1"/>
  <cols>
    <col min="1" max="1" width="9.140625" style="288" hidden="1" customWidth="1" outlineLevel="1"/>
    <col min="2" max="2" width="13.85546875" style="311" customWidth="1" collapsed="1"/>
    <col min="3" max="3" width="10.42578125" style="311" customWidth="1"/>
    <col min="4" max="4" width="13.7109375" style="311" customWidth="1"/>
    <col min="5" max="5" width="57.5703125" style="288" customWidth="1"/>
    <col min="6" max="6" width="9.140625" style="311"/>
    <col min="7" max="7" width="17.5703125" style="311" customWidth="1"/>
    <col min="8" max="8" width="20.85546875" style="311" customWidth="1"/>
    <col min="9" max="9" width="18.140625" style="288" customWidth="1"/>
    <col min="10" max="12" width="23.5703125" style="322" customWidth="1"/>
    <col min="13" max="15" width="23.5703125" style="288" customWidth="1"/>
    <col min="16" max="16" width="21.28515625" style="311" customWidth="1"/>
    <col min="17" max="17" width="21.85546875" style="288" customWidth="1"/>
    <col min="18" max="16384" width="9.140625" style="288"/>
  </cols>
  <sheetData>
    <row r="1" spans="1:40" ht="76.5" customHeight="1">
      <c r="C1" s="288"/>
      <c r="D1" s="288"/>
      <c r="J1" s="288"/>
      <c r="K1" s="288"/>
      <c r="L1" s="288"/>
      <c r="P1" s="288"/>
    </row>
    <row r="2" spans="1:40" s="302" customFormat="1" ht="50.45" customHeight="1">
      <c r="A2" s="982" t="s">
        <v>3000</v>
      </c>
      <c r="B2" s="982"/>
      <c r="C2" s="982"/>
      <c r="D2" s="982"/>
      <c r="E2" s="982"/>
      <c r="F2" s="982"/>
      <c r="G2" s="982"/>
      <c r="H2" s="982"/>
      <c r="I2" s="982"/>
      <c r="J2" s="982"/>
      <c r="K2" s="982"/>
      <c r="L2" s="982"/>
      <c r="M2" s="982"/>
      <c r="N2" s="982"/>
      <c r="O2" s="982"/>
      <c r="P2" s="982"/>
      <c r="Q2" s="982"/>
      <c r="S2" s="288"/>
      <c r="T2" s="288"/>
      <c r="U2" s="288"/>
      <c r="V2" s="288"/>
      <c r="W2" s="288"/>
      <c r="X2" s="288"/>
      <c r="Y2" s="288"/>
      <c r="Z2" s="288"/>
      <c r="AA2" s="288"/>
      <c r="AB2" s="288"/>
      <c r="AC2" s="288"/>
      <c r="AD2" s="288"/>
      <c r="AE2" s="288"/>
      <c r="AF2" s="288"/>
      <c r="AG2" s="288"/>
      <c r="AH2" s="288"/>
      <c r="AI2" s="288"/>
      <c r="AJ2" s="288"/>
      <c r="AK2" s="288"/>
      <c r="AL2" s="288"/>
      <c r="AM2" s="288"/>
    </row>
    <row r="3" spans="1:40" s="302" customFormat="1" ht="69.75" customHeight="1">
      <c r="A3" s="969" t="s">
        <v>2085</v>
      </c>
      <c r="B3" s="969"/>
      <c r="C3" s="983"/>
      <c r="D3" s="983"/>
      <c r="E3" s="983"/>
      <c r="F3" s="983"/>
      <c r="G3" s="983"/>
      <c r="H3" s="983"/>
      <c r="I3" s="983"/>
      <c r="J3" s="983"/>
      <c r="K3" s="983"/>
      <c r="L3" s="983"/>
      <c r="M3" s="983"/>
      <c r="N3" s="721" t="s">
        <v>2086</v>
      </c>
      <c r="O3" s="967" t="s">
        <v>2087</v>
      </c>
      <c r="P3" s="967"/>
      <c r="Q3" s="967"/>
      <c r="R3" s="291"/>
      <c r="S3" s="288"/>
      <c r="T3" s="288"/>
      <c r="U3" s="288"/>
      <c r="V3" s="288"/>
      <c r="W3" s="288"/>
      <c r="X3" s="288"/>
      <c r="Y3" s="288"/>
      <c r="Z3" s="288"/>
      <c r="AA3" s="288"/>
      <c r="AB3" s="288"/>
      <c r="AC3" s="288"/>
      <c r="AD3" s="288"/>
      <c r="AE3" s="288"/>
      <c r="AF3" s="288"/>
      <c r="AG3" s="288"/>
      <c r="AH3" s="288"/>
      <c r="AI3" s="288"/>
      <c r="AJ3" s="288"/>
      <c r="AK3" s="288"/>
      <c r="AL3" s="288"/>
      <c r="AM3" s="288"/>
    </row>
    <row r="4" spans="1:40" s="302" customFormat="1">
      <c r="A4" s="292"/>
      <c r="B4" s="314"/>
      <c r="C4" s="293"/>
      <c r="D4" s="293"/>
      <c r="E4" s="293"/>
      <c r="F4" s="297"/>
      <c r="G4" s="297"/>
      <c r="H4" s="297"/>
      <c r="L4" s="295"/>
      <c r="M4" s="295"/>
      <c r="N4" s="721"/>
      <c r="O4" s="726"/>
      <c r="P4" s="727"/>
      <c r="Q4" s="728"/>
      <c r="R4" s="297"/>
      <c r="S4" s="288"/>
      <c r="T4" s="288"/>
      <c r="U4" s="288"/>
      <c r="V4" s="288"/>
      <c r="W4" s="288"/>
      <c r="X4" s="288"/>
      <c r="Y4" s="288"/>
      <c r="Z4" s="288"/>
      <c r="AA4" s="288"/>
      <c r="AB4" s="288"/>
      <c r="AC4" s="288"/>
      <c r="AD4" s="288"/>
      <c r="AE4" s="288"/>
      <c r="AF4" s="288"/>
      <c r="AG4" s="288"/>
      <c r="AH4" s="288"/>
      <c r="AI4" s="288"/>
      <c r="AJ4" s="288"/>
      <c r="AK4" s="288"/>
      <c r="AL4" s="288"/>
      <c r="AM4" s="288"/>
    </row>
    <row r="5" spans="1:40" s="302" customFormat="1" ht="14.25" customHeight="1">
      <c r="A5" s="984" t="s">
        <v>3065</v>
      </c>
      <c r="B5" s="984"/>
      <c r="C5" s="984"/>
      <c r="D5" s="984"/>
      <c r="E5" s="984"/>
      <c r="F5" s="984"/>
      <c r="G5" s="984"/>
      <c r="H5" s="984"/>
      <c r="I5" s="984"/>
      <c r="J5" s="984"/>
      <c r="K5" s="984"/>
      <c r="L5" s="984"/>
      <c r="M5" s="295"/>
      <c r="N5" s="946" t="s">
        <v>2088</v>
      </c>
      <c r="O5" s="967"/>
      <c r="P5" s="967"/>
      <c r="Q5" s="967"/>
      <c r="R5" s="291"/>
      <c r="S5" s="288"/>
      <c r="T5" s="288"/>
      <c r="U5" s="288"/>
      <c r="V5" s="288"/>
      <c r="W5" s="288"/>
      <c r="X5" s="288"/>
      <c r="Y5" s="288"/>
      <c r="Z5" s="288"/>
      <c r="AA5" s="288"/>
      <c r="AB5" s="288"/>
      <c r="AC5" s="288"/>
      <c r="AD5" s="288"/>
      <c r="AE5" s="288"/>
      <c r="AF5" s="288"/>
      <c r="AG5" s="288"/>
      <c r="AH5" s="288"/>
      <c r="AI5" s="288"/>
      <c r="AJ5" s="288"/>
      <c r="AK5" s="288"/>
      <c r="AL5" s="288"/>
      <c r="AM5" s="288"/>
    </row>
    <row r="6" spans="1:40" s="302" customFormat="1">
      <c r="A6" s="292"/>
      <c r="B6" s="314"/>
      <c r="C6" s="293"/>
      <c r="D6" s="293"/>
      <c r="E6" s="293"/>
      <c r="F6" s="297"/>
      <c r="G6" s="297"/>
      <c r="H6" s="297"/>
      <c r="L6" s="295"/>
      <c r="M6" s="295"/>
      <c r="N6" s="946"/>
      <c r="O6" s="967"/>
      <c r="P6" s="967"/>
      <c r="Q6" s="967"/>
      <c r="R6" s="291"/>
      <c r="S6" s="288"/>
      <c r="T6" s="288"/>
      <c r="U6" s="288"/>
      <c r="V6" s="288"/>
      <c r="W6" s="288"/>
      <c r="X6" s="288"/>
      <c r="Y6" s="288"/>
      <c r="Z6" s="288"/>
      <c r="AA6" s="288"/>
      <c r="AB6" s="288"/>
      <c r="AC6" s="288"/>
      <c r="AD6" s="288"/>
      <c r="AE6" s="288"/>
      <c r="AF6" s="288"/>
      <c r="AG6" s="288"/>
      <c r="AH6" s="288"/>
      <c r="AI6" s="288"/>
      <c r="AJ6" s="288"/>
      <c r="AK6" s="288"/>
      <c r="AL6" s="288"/>
      <c r="AM6" s="288"/>
    </row>
    <row r="7" spans="1:40" s="302" customFormat="1" ht="20.25">
      <c r="A7" s="315">
        <v>1</v>
      </c>
      <c r="B7" s="963" t="str">
        <f>Zbiorczy!A7</f>
        <v>Rekomendacja Zapłaty nr …</v>
      </c>
      <c r="C7" s="963"/>
      <c r="D7" s="963"/>
      <c r="E7" s="963"/>
      <c r="F7" s="316"/>
      <c r="G7" s="316"/>
      <c r="H7" s="316"/>
      <c r="I7" s="315"/>
      <c r="J7" s="315"/>
      <c r="K7" s="315"/>
      <c r="L7" s="315"/>
      <c r="N7" s="946"/>
      <c r="O7" s="967"/>
      <c r="P7" s="967"/>
      <c r="Q7" s="967"/>
      <c r="R7" s="291"/>
      <c r="S7" s="288"/>
      <c r="T7" s="288"/>
      <c r="U7" s="288"/>
      <c r="V7" s="288"/>
      <c r="W7" s="288"/>
      <c r="X7" s="288"/>
      <c r="Y7" s="288"/>
      <c r="Z7" s="288"/>
      <c r="AA7" s="288"/>
      <c r="AB7" s="288"/>
      <c r="AC7" s="288"/>
      <c r="AD7" s="288"/>
      <c r="AE7" s="288"/>
      <c r="AF7" s="288"/>
      <c r="AG7" s="288"/>
      <c r="AH7" s="288"/>
      <c r="AI7" s="288"/>
      <c r="AJ7" s="288"/>
      <c r="AK7" s="288"/>
      <c r="AL7" s="288"/>
      <c r="AM7" s="288"/>
    </row>
    <row r="8" spans="1:40" s="302" customFormat="1" ht="15.75" customHeight="1">
      <c r="A8" s="300">
        <v>45359</v>
      </c>
      <c r="B8" s="964">
        <f>Zbiorczy!A8</f>
        <v>0</v>
      </c>
      <c r="C8" s="964"/>
      <c r="D8" s="964"/>
      <c r="E8" s="964"/>
      <c r="F8" s="317"/>
      <c r="G8" s="317"/>
      <c r="H8" s="317"/>
      <c r="I8" s="300"/>
      <c r="J8" s="300"/>
      <c r="K8" s="300"/>
      <c r="L8" s="300"/>
      <c r="N8" s="946"/>
      <c r="O8" s="967"/>
      <c r="P8" s="967"/>
      <c r="Q8" s="967"/>
      <c r="R8" s="291"/>
      <c r="S8" s="288"/>
      <c r="T8" s="288"/>
      <c r="U8" s="288"/>
      <c r="V8" s="288"/>
      <c r="W8" s="288"/>
      <c r="X8" s="288"/>
      <c r="Y8" s="288"/>
      <c r="Z8" s="288"/>
      <c r="AA8" s="288"/>
      <c r="AB8" s="288"/>
      <c r="AC8" s="288"/>
      <c r="AD8" s="288"/>
      <c r="AE8" s="288"/>
      <c r="AF8" s="288"/>
      <c r="AG8" s="288"/>
      <c r="AH8" s="288"/>
      <c r="AI8" s="288"/>
      <c r="AJ8" s="288"/>
      <c r="AK8" s="288"/>
      <c r="AL8" s="288"/>
      <c r="AM8" s="288"/>
    </row>
    <row r="9" spans="1:40" s="302" customFormat="1" ht="15.75" customHeight="1">
      <c r="A9" s="301">
        <v>45363</v>
      </c>
      <c r="B9" s="965">
        <f>Zbiorczy!A9</f>
        <v>0</v>
      </c>
      <c r="C9" s="965"/>
      <c r="D9" s="965"/>
      <c r="E9" s="965"/>
      <c r="F9" s="318"/>
      <c r="G9" s="318"/>
      <c r="H9" s="318"/>
      <c r="I9" s="301"/>
      <c r="J9" s="301"/>
      <c r="K9" s="301"/>
      <c r="L9" s="301"/>
      <c r="N9" s="722"/>
      <c r="O9" s="729"/>
      <c r="P9" s="729"/>
      <c r="Q9" s="730"/>
      <c r="S9" s="288"/>
      <c r="T9" s="288"/>
      <c r="U9" s="288"/>
      <c r="V9" s="288"/>
      <c r="W9" s="288"/>
      <c r="X9" s="288"/>
      <c r="Y9" s="288"/>
      <c r="Z9" s="288"/>
      <c r="AA9" s="288"/>
      <c r="AB9" s="288"/>
      <c r="AC9" s="288"/>
      <c r="AD9" s="288"/>
      <c r="AE9" s="288"/>
      <c r="AF9" s="288"/>
      <c r="AG9" s="288"/>
      <c r="AH9" s="288"/>
      <c r="AI9" s="288"/>
      <c r="AJ9" s="288"/>
      <c r="AK9" s="288"/>
      <c r="AL9" s="288"/>
      <c r="AM9" s="288"/>
    </row>
    <row r="10" spans="1:40" s="302" customFormat="1" ht="8.25" customHeight="1">
      <c r="A10" s="304"/>
      <c r="B10" s="319"/>
      <c r="C10" s="304"/>
      <c r="D10" s="304"/>
      <c r="E10" s="291"/>
      <c r="F10" s="297"/>
      <c r="G10" s="297"/>
      <c r="H10" s="297"/>
      <c r="N10" s="946" t="s">
        <v>2089</v>
      </c>
      <c r="O10" s="967"/>
      <c r="P10" s="967"/>
      <c r="Q10" s="967"/>
      <c r="R10" s="291"/>
      <c r="S10" s="288"/>
      <c r="T10" s="288"/>
      <c r="U10" s="288"/>
      <c r="V10" s="288"/>
      <c r="W10" s="288"/>
      <c r="X10" s="288"/>
      <c r="Y10" s="288"/>
      <c r="Z10" s="288"/>
      <c r="AA10" s="288"/>
      <c r="AB10" s="288"/>
      <c r="AC10" s="288"/>
      <c r="AD10" s="288"/>
      <c r="AE10" s="288"/>
      <c r="AF10" s="288"/>
      <c r="AG10" s="288"/>
      <c r="AH10" s="288"/>
      <c r="AI10" s="288"/>
      <c r="AJ10" s="288"/>
      <c r="AK10" s="288"/>
      <c r="AL10" s="288"/>
      <c r="AM10" s="288"/>
    </row>
    <row r="11" spans="1:40" s="302" customFormat="1" ht="27.75" customHeight="1">
      <c r="A11" s="320">
        <v>45363</v>
      </c>
      <c r="B11" s="966" t="str">
        <f>Zbiorczy!A11</f>
        <v>Data przedłożenia Wykonawcy</v>
      </c>
      <c r="C11" s="966"/>
      <c r="D11" s="966"/>
      <c r="E11" s="966"/>
      <c r="F11" s="321"/>
      <c r="G11" s="321"/>
      <c r="H11" s="321"/>
      <c r="I11" s="320"/>
      <c r="J11" s="320"/>
      <c r="K11" s="320"/>
      <c r="L11" s="320"/>
      <c r="N11" s="946"/>
      <c r="O11" s="967"/>
      <c r="P11" s="967"/>
      <c r="Q11" s="967"/>
      <c r="R11" s="291"/>
      <c r="S11" s="288"/>
      <c r="T11" s="288"/>
      <c r="U11" s="288"/>
      <c r="V11" s="288"/>
      <c r="W11" s="288"/>
      <c r="X11" s="288"/>
      <c r="Y11" s="288"/>
      <c r="Z11" s="288"/>
      <c r="AA11" s="288"/>
      <c r="AB11" s="288"/>
      <c r="AC11" s="288"/>
      <c r="AD11" s="288"/>
      <c r="AE11" s="288"/>
      <c r="AF11" s="288"/>
      <c r="AG11" s="288"/>
      <c r="AH11" s="288"/>
      <c r="AI11" s="288"/>
      <c r="AJ11" s="288"/>
      <c r="AK11" s="288"/>
      <c r="AL11" s="288"/>
      <c r="AM11" s="288"/>
    </row>
    <row r="12" spans="1:40" s="302" customFormat="1" ht="27.75" customHeight="1">
      <c r="A12" s="307"/>
      <c r="B12" s="297"/>
      <c r="C12" s="294"/>
      <c r="D12" s="291"/>
      <c r="E12" s="307"/>
      <c r="F12" s="297"/>
      <c r="G12" s="297"/>
      <c r="H12" s="297"/>
      <c r="N12" s="946"/>
      <c r="O12" s="967"/>
      <c r="P12" s="967"/>
      <c r="Q12" s="967"/>
      <c r="R12" s="291"/>
      <c r="S12" s="288"/>
      <c r="T12" s="288"/>
      <c r="U12" s="288"/>
      <c r="V12" s="288"/>
      <c r="W12" s="288"/>
      <c r="X12" s="288"/>
      <c r="Y12" s="288"/>
      <c r="Z12" s="288"/>
      <c r="AA12" s="288"/>
      <c r="AB12" s="288"/>
      <c r="AC12" s="288"/>
      <c r="AD12" s="288"/>
      <c r="AE12" s="288"/>
      <c r="AF12" s="288"/>
      <c r="AG12" s="288"/>
      <c r="AH12" s="288"/>
      <c r="AI12" s="288"/>
      <c r="AJ12" s="288"/>
      <c r="AK12" s="288"/>
      <c r="AL12" s="288"/>
      <c r="AM12" s="288"/>
    </row>
    <row r="13" spans="1:40" s="302" customFormat="1" ht="27.75" customHeight="1">
      <c r="A13" s="307"/>
      <c r="B13" s="297"/>
      <c r="C13" s="294"/>
      <c r="D13" s="291"/>
      <c r="E13" s="307"/>
      <c r="F13" s="297"/>
      <c r="G13" s="297"/>
      <c r="H13" s="297"/>
      <c r="L13" s="308"/>
      <c r="M13" s="291"/>
      <c r="N13" s="946"/>
      <c r="O13" s="967"/>
      <c r="P13" s="967"/>
      <c r="Q13" s="967"/>
      <c r="R13" s="291"/>
      <c r="S13" s="288"/>
      <c r="T13" s="288"/>
      <c r="U13" s="288"/>
      <c r="V13" s="288"/>
      <c r="W13" s="288"/>
      <c r="X13" s="288"/>
      <c r="Y13" s="288"/>
      <c r="Z13" s="288"/>
      <c r="AA13" s="288"/>
      <c r="AB13" s="288"/>
      <c r="AC13" s="288"/>
      <c r="AD13" s="288"/>
      <c r="AE13" s="288"/>
      <c r="AF13" s="288"/>
      <c r="AG13" s="288"/>
      <c r="AH13" s="288"/>
      <c r="AI13" s="288"/>
      <c r="AJ13" s="288"/>
      <c r="AK13" s="288"/>
      <c r="AL13" s="288"/>
      <c r="AM13" s="288"/>
      <c r="AN13" s="291"/>
    </row>
    <row r="15" spans="1:40" ht="15" thickBot="1"/>
    <row r="16" spans="1:40" ht="19.5" customHeight="1" thickBot="1">
      <c r="B16" s="1014" t="s">
        <v>89</v>
      </c>
      <c r="C16" s="995" t="s">
        <v>23</v>
      </c>
      <c r="D16" s="996"/>
      <c r="E16" s="996"/>
      <c r="F16" s="996"/>
      <c r="G16" s="996"/>
      <c r="H16" s="996"/>
      <c r="I16" s="1030"/>
      <c r="J16" s="995" t="s">
        <v>24</v>
      </c>
      <c r="K16" s="996"/>
      <c r="L16" s="996"/>
      <c r="M16" s="996"/>
      <c r="N16" s="996"/>
      <c r="O16" s="996"/>
      <c r="P16" s="996"/>
      <c r="Q16" s="996"/>
    </row>
    <row r="17" spans="2:17" ht="18.75" customHeight="1">
      <c r="B17" s="1015"/>
      <c r="C17" s="1031" t="s">
        <v>88</v>
      </c>
      <c r="D17" s="1033" t="s">
        <v>30</v>
      </c>
      <c r="E17" s="1033" t="s">
        <v>31</v>
      </c>
      <c r="F17" s="1033" t="s">
        <v>21</v>
      </c>
      <c r="G17" s="1041" t="s">
        <v>2977</v>
      </c>
      <c r="H17" s="1043" t="s">
        <v>2978</v>
      </c>
      <c r="I17" s="1035" t="s">
        <v>32</v>
      </c>
      <c r="J17" s="1037" t="s">
        <v>2116</v>
      </c>
      <c r="K17" s="1039" t="s">
        <v>2117</v>
      </c>
      <c r="L17" s="993" t="s">
        <v>2118</v>
      </c>
      <c r="M17" s="1017" t="s">
        <v>25</v>
      </c>
      <c r="N17" s="1019" t="s">
        <v>26</v>
      </c>
      <c r="O17" s="1021" t="s">
        <v>27</v>
      </c>
      <c r="P17" s="1023" t="s">
        <v>28</v>
      </c>
      <c r="Q17" s="1025" t="s">
        <v>29</v>
      </c>
    </row>
    <row r="18" spans="2:17" ht="18.75" customHeight="1" thickBot="1">
      <c r="B18" s="1016"/>
      <c r="C18" s="1032"/>
      <c r="D18" s="1034"/>
      <c r="E18" s="1034"/>
      <c r="F18" s="1034"/>
      <c r="G18" s="1042"/>
      <c r="H18" s="1044"/>
      <c r="I18" s="1036"/>
      <c r="J18" s="1038"/>
      <c r="K18" s="1040"/>
      <c r="L18" s="994"/>
      <c r="M18" s="1018"/>
      <c r="N18" s="1020"/>
      <c r="O18" s="1022"/>
      <c r="P18" s="1024"/>
      <c r="Q18" s="1026"/>
    </row>
    <row r="19" spans="2:17" ht="15.75" thickTop="1" thickBot="1">
      <c r="B19" s="2">
        <v>0</v>
      </c>
      <c r="C19" s="2">
        <v>1</v>
      </c>
      <c r="D19" s="3">
        <v>2</v>
      </c>
      <c r="E19" s="3">
        <v>3</v>
      </c>
      <c r="F19" s="3">
        <v>4</v>
      </c>
      <c r="G19" s="262"/>
      <c r="H19" s="262"/>
      <c r="I19" s="4">
        <v>5</v>
      </c>
      <c r="J19" s="239">
        <v>6</v>
      </c>
      <c r="K19" s="240">
        <v>7</v>
      </c>
      <c r="L19" s="241">
        <v>8</v>
      </c>
      <c r="M19" s="2">
        <v>9</v>
      </c>
      <c r="N19" s="3">
        <v>10</v>
      </c>
      <c r="O19" s="262">
        <v>11</v>
      </c>
      <c r="P19" s="268">
        <v>12</v>
      </c>
      <c r="Q19" s="4">
        <v>13</v>
      </c>
    </row>
    <row r="20" spans="2:17" ht="22.5" customHeight="1">
      <c r="B20" s="25"/>
      <c r="C20" s="85" t="s">
        <v>33</v>
      </c>
      <c r="D20" s="1012" t="s">
        <v>0</v>
      </c>
      <c r="E20" s="1013"/>
      <c r="F20" s="1013"/>
      <c r="G20" s="742"/>
      <c r="H20" s="742"/>
      <c r="I20" s="323"/>
      <c r="J20" s="324"/>
      <c r="K20" s="325"/>
      <c r="L20" s="326"/>
      <c r="M20" s="84"/>
      <c r="N20" s="85"/>
      <c r="O20" s="327"/>
      <c r="P20" s="328"/>
      <c r="Q20" s="328"/>
    </row>
    <row r="21" spans="2:17" ht="22.5" customHeight="1">
      <c r="B21" s="58"/>
      <c r="C21" s="57" t="s">
        <v>36</v>
      </c>
      <c r="D21" s="1003" t="s">
        <v>37</v>
      </c>
      <c r="E21" s="1004"/>
      <c r="F21" s="1005"/>
      <c r="G21" s="757"/>
      <c r="H21" s="757"/>
      <c r="I21" s="329">
        <f>SUM(I22:I40)</f>
        <v>0</v>
      </c>
      <c r="J21" s="330"/>
      <c r="K21" s="331"/>
      <c r="L21" s="332"/>
      <c r="M21" s="333">
        <f t="shared" ref="M21:Q21" si="0">SUM(M22:M40)</f>
        <v>0</v>
      </c>
      <c r="N21" s="334">
        <f t="shared" si="0"/>
        <v>0</v>
      </c>
      <c r="O21" s="335">
        <f t="shared" si="0"/>
        <v>0</v>
      </c>
      <c r="P21" s="269" t="e">
        <f>ROUND(O21/I21,4)</f>
        <v>#DIV/0!</v>
      </c>
      <c r="Q21" s="336">
        <f t="shared" si="0"/>
        <v>0</v>
      </c>
    </row>
    <row r="22" spans="2:17">
      <c r="B22" s="59" t="s">
        <v>90</v>
      </c>
      <c r="C22" s="54" t="s">
        <v>38</v>
      </c>
      <c r="D22" s="337" t="s">
        <v>39</v>
      </c>
      <c r="E22" s="63" t="s">
        <v>40</v>
      </c>
      <c r="F22" s="55" t="s">
        <v>2</v>
      </c>
      <c r="G22" s="777"/>
      <c r="H22" s="363"/>
      <c r="I22" s="338"/>
      <c r="J22" s="339">
        <v>0</v>
      </c>
      <c r="K22" s="340"/>
      <c r="L22" s="341">
        <f>ROUND(J22+K22,2)</f>
        <v>0</v>
      </c>
      <c r="M22" s="342">
        <v>0</v>
      </c>
      <c r="N22" s="343">
        <f>ROUND(K22*H22,2)</f>
        <v>0</v>
      </c>
      <c r="O22" s="344">
        <f>ROUND(M22+N22,2)</f>
        <v>0</v>
      </c>
      <c r="P22" s="51" t="e">
        <f>ROUND(O22/I22,4)</f>
        <v>#DIV/0!</v>
      </c>
      <c r="Q22" s="338">
        <f>ROUND(I22-O22,2)</f>
        <v>0</v>
      </c>
    </row>
    <row r="23" spans="2:17" ht="67.5">
      <c r="B23" s="59" t="s">
        <v>91</v>
      </c>
      <c r="C23" s="54" t="s">
        <v>41</v>
      </c>
      <c r="D23" s="337" t="s">
        <v>39</v>
      </c>
      <c r="E23" s="63" t="s">
        <v>42</v>
      </c>
      <c r="F23" s="55" t="s">
        <v>2</v>
      </c>
      <c r="G23" s="777"/>
      <c r="H23" s="363"/>
      <c r="I23" s="338"/>
      <c r="J23" s="339">
        <v>0</v>
      </c>
      <c r="K23" s="340"/>
      <c r="L23" s="341">
        <f t="shared" ref="L23:L40" si="1">ROUND(J23+K23,2)</f>
        <v>0</v>
      </c>
      <c r="M23" s="342">
        <v>0</v>
      </c>
      <c r="N23" s="343">
        <f t="shared" ref="N23:N40" si="2">ROUND(K23*H23,2)</f>
        <v>0</v>
      </c>
      <c r="O23" s="344">
        <f t="shared" ref="O23:O40" si="3">ROUND(M23+N23,2)</f>
        <v>0</v>
      </c>
      <c r="P23" s="51" t="e">
        <f t="shared" ref="P23:P40" si="4">ROUND(O23/I23,4)</f>
        <v>#DIV/0!</v>
      </c>
      <c r="Q23" s="338">
        <f t="shared" ref="Q23:Q40" si="5">ROUND(I23-O23,2)</f>
        <v>0</v>
      </c>
    </row>
    <row r="24" spans="2:17">
      <c r="B24" s="59" t="s">
        <v>92</v>
      </c>
      <c r="C24" s="54" t="s">
        <v>43</v>
      </c>
      <c r="D24" s="337" t="s">
        <v>39</v>
      </c>
      <c r="E24" s="345" t="s">
        <v>44</v>
      </c>
      <c r="F24" s="55" t="s">
        <v>2</v>
      </c>
      <c r="G24" s="777"/>
      <c r="H24" s="363"/>
      <c r="I24" s="338"/>
      <c r="J24" s="339">
        <v>0</v>
      </c>
      <c r="K24" s="340"/>
      <c r="L24" s="341">
        <f t="shared" si="1"/>
        <v>0</v>
      </c>
      <c r="M24" s="342">
        <v>0</v>
      </c>
      <c r="N24" s="343">
        <f t="shared" si="2"/>
        <v>0</v>
      </c>
      <c r="O24" s="344">
        <f t="shared" si="3"/>
        <v>0</v>
      </c>
      <c r="P24" s="51" t="e">
        <f t="shared" si="4"/>
        <v>#DIV/0!</v>
      </c>
      <c r="Q24" s="338">
        <f t="shared" si="5"/>
        <v>0</v>
      </c>
    </row>
    <row r="25" spans="2:17" ht="33.75">
      <c r="B25" s="59" t="s">
        <v>93</v>
      </c>
      <c r="C25" s="54" t="s">
        <v>45</v>
      </c>
      <c r="D25" s="337" t="s">
        <v>39</v>
      </c>
      <c r="E25" s="345" t="s">
        <v>46</v>
      </c>
      <c r="F25" s="55" t="s">
        <v>2</v>
      </c>
      <c r="G25" s="777"/>
      <c r="H25" s="363"/>
      <c r="I25" s="338"/>
      <c r="J25" s="339">
        <v>0</v>
      </c>
      <c r="K25" s="340"/>
      <c r="L25" s="341">
        <f t="shared" si="1"/>
        <v>0</v>
      </c>
      <c r="M25" s="342">
        <v>0</v>
      </c>
      <c r="N25" s="343">
        <f t="shared" si="2"/>
        <v>0</v>
      </c>
      <c r="O25" s="344">
        <f t="shared" si="3"/>
        <v>0</v>
      </c>
      <c r="P25" s="51" t="e">
        <f t="shared" si="4"/>
        <v>#DIV/0!</v>
      </c>
      <c r="Q25" s="338">
        <f t="shared" si="5"/>
        <v>0</v>
      </c>
    </row>
    <row r="26" spans="2:17" ht="22.5">
      <c r="B26" s="59" t="s">
        <v>94</v>
      </c>
      <c r="C26" s="54" t="s">
        <v>47</v>
      </c>
      <c r="D26" s="337" t="s">
        <v>39</v>
      </c>
      <c r="E26" s="56" t="s">
        <v>48</v>
      </c>
      <c r="F26" s="55" t="s">
        <v>2</v>
      </c>
      <c r="G26" s="777"/>
      <c r="H26" s="363"/>
      <c r="I26" s="338"/>
      <c r="J26" s="339">
        <v>0</v>
      </c>
      <c r="K26" s="340"/>
      <c r="L26" s="341">
        <f t="shared" si="1"/>
        <v>0</v>
      </c>
      <c r="M26" s="342">
        <v>0</v>
      </c>
      <c r="N26" s="343">
        <f t="shared" si="2"/>
        <v>0</v>
      </c>
      <c r="O26" s="344">
        <f t="shared" si="3"/>
        <v>0</v>
      </c>
      <c r="P26" s="51" t="e">
        <f t="shared" si="4"/>
        <v>#DIV/0!</v>
      </c>
      <c r="Q26" s="338">
        <f t="shared" si="5"/>
        <v>0</v>
      </c>
    </row>
    <row r="27" spans="2:17">
      <c r="B27" s="59" t="s">
        <v>95</v>
      </c>
      <c r="C27" s="54" t="s">
        <v>49</v>
      </c>
      <c r="D27" s="337" t="s">
        <v>39</v>
      </c>
      <c r="E27" s="56" t="s">
        <v>50</v>
      </c>
      <c r="F27" s="55" t="s">
        <v>2</v>
      </c>
      <c r="G27" s="777"/>
      <c r="H27" s="363"/>
      <c r="I27" s="338"/>
      <c r="J27" s="339">
        <v>0</v>
      </c>
      <c r="K27" s="340"/>
      <c r="L27" s="341">
        <f t="shared" si="1"/>
        <v>0</v>
      </c>
      <c r="M27" s="342">
        <v>0</v>
      </c>
      <c r="N27" s="343">
        <f t="shared" si="2"/>
        <v>0</v>
      </c>
      <c r="O27" s="344">
        <f t="shared" si="3"/>
        <v>0</v>
      </c>
      <c r="P27" s="51" t="e">
        <f t="shared" si="4"/>
        <v>#DIV/0!</v>
      </c>
      <c r="Q27" s="338">
        <f t="shared" si="5"/>
        <v>0</v>
      </c>
    </row>
    <row r="28" spans="2:17" ht="123.75">
      <c r="B28" s="59" t="s">
        <v>96</v>
      </c>
      <c r="C28" s="54" t="s">
        <v>51</v>
      </c>
      <c r="D28" s="337" t="s">
        <v>39</v>
      </c>
      <c r="E28" s="346" t="s">
        <v>52</v>
      </c>
      <c r="F28" s="55" t="s">
        <v>2</v>
      </c>
      <c r="G28" s="777"/>
      <c r="H28" s="363"/>
      <c r="I28" s="338"/>
      <c r="J28" s="339">
        <v>0</v>
      </c>
      <c r="K28" s="340"/>
      <c r="L28" s="341">
        <f t="shared" si="1"/>
        <v>0</v>
      </c>
      <c r="M28" s="342">
        <v>0</v>
      </c>
      <c r="N28" s="343">
        <f t="shared" si="2"/>
        <v>0</v>
      </c>
      <c r="O28" s="344">
        <f t="shared" si="3"/>
        <v>0</v>
      </c>
      <c r="P28" s="51" t="e">
        <f t="shared" si="4"/>
        <v>#DIV/0!</v>
      </c>
      <c r="Q28" s="338">
        <f t="shared" si="5"/>
        <v>0</v>
      </c>
    </row>
    <row r="29" spans="2:17" ht="22.5">
      <c r="B29" s="59" t="s">
        <v>97</v>
      </c>
      <c r="C29" s="54" t="s">
        <v>53</v>
      </c>
      <c r="D29" s="337" t="s">
        <v>39</v>
      </c>
      <c r="E29" s="347" t="s">
        <v>54</v>
      </c>
      <c r="F29" s="55" t="s">
        <v>2</v>
      </c>
      <c r="G29" s="777"/>
      <c r="H29" s="363"/>
      <c r="I29" s="338"/>
      <c r="J29" s="339">
        <v>0</v>
      </c>
      <c r="K29" s="340"/>
      <c r="L29" s="341">
        <f t="shared" si="1"/>
        <v>0</v>
      </c>
      <c r="M29" s="342">
        <v>0</v>
      </c>
      <c r="N29" s="343">
        <f t="shared" si="2"/>
        <v>0</v>
      </c>
      <c r="O29" s="344">
        <f t="shared" si="3"/>
        <v>0</v>
      </c>
      <c r="P29" s="51" t="e">
        <f t="shared" si="4"/>
        <v>#DIV/0!</v>
      </c>
      <c r="Q29" s="338">
        <f t="shared" si="5"/>
        <v>0</v>
      </c>
    </row>
    <row r="30" spans="2:17" ht="22.5">
      <c r="B30" s="59" t="s">
        <v>98</v>
      </c>
      <c r="C30" s="54" t="s">
        <v>55</v>
      </c>
      <c r="D30" s="337" t="s">
        <v>39</v>
      </c>
      <c r="E30" s="348" t="s">
        <v>56</v>
      </c>
      <c r="F30" s="349" t="s">
        <v>2</v>
      </c>
      <c r="G30" s="780"/>
      <c r="H30" s="778"/>
      <c r="I30" s="338"/>
      <c r="J30" s="339">
        <v>0</v>
      </c>
      <c r="K30" s="340"/>
      <c r="L30" s="341">
        <f t="shared" si="1"/>
        <v>0</v>
      </c>
      <c r="M30" s="342">
        <v>0</v>
      </c>
      <c r="N30" s="343">
        <f t="shared" si="2"/>
        <v>0</v>
      </c>
      <c r="O30" s="344">
        <f t="shared" si="3"/>
        <v>0</v>
      </c>
      <c r="P30" s="51" t="e">
        <f t="shared" si="4"/>
        <v>#DIV/0!</v>
      </c>
      <c r="Q30" s="338">
        <f t="shared" si="5"/>
        <v>0</v>
      </c>
    </row>
    <row r="31" spans="2:17">
      <c r="B31" s="59" t="s">
        <v>99</v>
      </c>
      <c r="C31" s="350" t="s">
        <v>57</v>
      </c>
      <c r="D31" s="337" t="s">
        <v>39</v>
      </c>
      <c r="E31" s="347" t="s">
        <v>58</v>
      </c>
      <c r="F31" s="55" t="s">
        <v>2</v>
      </c>
      <c r="G31" s="777"/>
      <c r="H31" s="363"/>
      <c r="I31" s="338"/>
      <c r="J31" s="339">
        <v>0</v>
      </c>
      <c r="K31" s="340"/>
      <c r="L31" s="341">
        <f t="shared" si="1"/>
        <v>0</v>
      </c>
      <c r="M31" s="342">
        <v>0</v>
      </c>
      <c r="N31" s="343">
        <f t="shared" si="2"/>
        <v>0</v>
      </c>
      <c r="O31" s="344">
        <f t="shared" si="3"/>
        <v>0</v>
      </c>
      <c r="P31" s="51" t="e">
        <f t="shared" si="4"/>
        <v>#DIV/0!</v>
      </c>
      <c r="Q31" s="338">
        <f t="shared" si="5"/>
        <v>0</v>
      </c>
    </row>
    <row r="32" spans="2:17" ht="33.75">
      <c r="B32" s="59" t="s">
        <v>100</v>
      </c>
      <c r="C32" s="350" t="s">
        <v>59</v>
      </c>
      <c r="D32" s="337" t="s">
        <v>39</v>
      </c>
      <c r="E32" s="348" t="s">
        <v>60</v>
      </c>
      <c r="F32" s="349" t="s">
        <v>2</v>
      </c>
      <c r="G32" s="780"/>
      <c r="H32" s="778"/>
      <c r="I32" s="351"/>
      <c r="J32" s="352">
        <v>0</v>
      </c>
      <c r="K32" s="353"/>
      <c r="L32" s="354">
        <f t="shared" si="1"/>
        <v>0</v>
      </c>
      <c r="M32" s="355">
        <v>0</v>
      </c>
      <c r="N32" s="343">
        <f t="shared" si="2"/>
        <v>0</v>
      </c>
      <c r="O32" s="356">
        <f t="shared" si="3"/>
        <v>0</v>
      </c>
      <c r="P32" s="51" t="e">
        <f t="shared" si="4"/>
        <v>#DIV/0!</v>
      </c>
      <c r="Q32" s="351">
        <f t="shared" si="5"/>
        <v>0</v>
      </c>
    </row>
    <row r="33" spans="2:17">
      <c r="B33" s="357" t="s">
        <v>101</v>
      </c>
      <c r="C33" s="350" t="s">
        <v>61</v>
      </c>
      <c r="D33" s="358" t="s">
        <v>39</v>
      </c>
      <c r="E33" s="56" t="s">
        <v>62</v>
      </c>
      <c r="F33" s="55" t="s">
        <v>2</v>
      </c>
      <c r="G33" s="777"/>
      <c r="H33" s="363"/>
      <c r="I33" s="359"/>
      <c r="J33" s="360">
        <v>0</v>
      </c>
      <c r="K33" s="366"/>
      <c r="L33" s="361">
        <f t="shared" si="1"/>
        <v>0</v>
      </c>
      <c r="M33" s="362">
        <v>0</v>
      </c>
      <c r="N33" s="343">
        <f t="shared" si="2"/>
        <v>0</v>
      </c>
      <c r="O33" s="363">
        <f t="shared" si="3"/>
        <v>0</v>
      </c>
      <c r="P33" s="51" t="e">
        <f t="shared" si="4"/>
        <v>#DIV/0!</v>
      </c>
      <c r="Q33" s="359">
        <f t="shared" si="5"/>
        <v>0</v>
      </c>
    </row>
    <row r="34" spans="2:17" ht="22.5">
      <c r="B34" s="59" t="s">
        <v>102</v>
      </c>
      <c r="C34" s="350" t="s">
        <v>63</v>
      </c>
      <c r="D34" s="337" t="s">
        <v>39</v>
      </c>
      <c r="E34" s="56" t="s">
        <v>64</v>
      </c>
      <c r="F34" s="55" t="s">
        <v>2</v>
      </c>
      <c r="G34" s="777"/>
      <c r="H34" s="363"/>
      <c r="I34" s="364"/>
      <c r="J34" s="365">
        <v>0</v>
      </c>
      <c r="K34" s="366"/>
      <c r="L34" s="367">
        <f t="shared" si="1"/>
        <v>0</v>
      </c>
      <c r="M34" s="368">
        <v>0</v>
      </c>
      <c r="N34" s="343">
        <f t="shared" si="2"/>
        <v>0</v>
      </c>
      <c r="O34" s="369">
        <f t="shared" si="3"/>
        <v>0</v>
      </c>
      <c r="P34" s="51" t="e">
        <f t="shared" si="4"/>
        <v>#DIV/0!</v>
      </c>
      <c r="Q34" s="364">
        <f t="shared" si="5"/>
        <v>0</v>
      </c>
    </row>
    <row r="35" spans="2:17">
      <c r="B35" s="59" t="s">
        <v>103</v>
      </c>
      <c r="C35" s="350" t="s">
        <v>65</v>
      </c>
      <c r="D35" s="337" t="s">
        <v>39</v>
      </c>
      <c r="E35" s="56" t="s">
        <v>66</v>
      </c>
      <c r="F35" s="55" t="s">
        <v>2</v>
      </c>
      <c r="G35" s="777"/>
      <c r="H35" s="363"/>
      <c r="I35" s="364"/>
      <c r="J35" s="365">
        <v>0</v>
      </c>
      <c r="K35" s="366">
        <v>1</v>
      </c>
      <c r="L35" s="367">
        <f t="shared" si="1"/>
        <v>1</v>
      </c>
      <c r="M35" s="368">
        <v>0</v>
      </c>
      <c r="N35" s="343">
        <f t="shared" si="2"/>
        <v>0</v>
      </c>
      <c r="O35" s="369">
        <f t="shared" si="3"/>
        <v>0</v>
      </c>
      <c r="P35" s="51" t="e">
        <f t="shared" si="4"/>
        <v>#DIV/0!</v>
      </c>
      <c r="Q35" s="364">
        <f t="shared" si="5"/>
        <v>0</v>
      </c>
    </row>
    <row r="36" spans="2:17">
      <c r="B36" s="59" t="s">
        <v>104</v>
      </c>
      <c r="C36" s="350" t="s">
        <v>67</v>
      </c>
      <c r="D36" s="337" t="s">
        <v>39</v>
      </c>
      <c r="E36" s="56" t="s">
        <v>68</v>
      </c>
      <c r="F36" s="55" t="s">
        <v>2</v>
      </c>
      <c r="G36" s="777"/>
      <c r="H36" s="363"/>
      <c r="I36" s="364"/>
      <c r="J36" s="365">
        <v>0</v>
      </c>
      <c r="K36" s="366"/>
      <c r="L36" s="367">
        <f t="shared" si="1"/>
        <v>0</v>
      </c>
      <c r="M36" s="368">
        <v>0</v>
      </c>
      <c r="N36" s="343">
        <f t="shared" si="2"/>
        <v>0</v>
      </c>
      <c r="O36" s="369">
        <f t="shared" si="3"/>
        <v>0</v>
      </c>
      <c r="P36" s="51" t="e">
        <f t="shared" si="4"/>
        <v>#DIV/0!</v>
      </c>
      <c r="Q36" s="364">
        <f t="shared" si="5"/>
        <v>0</v>
      </c>
    </row>
    <row r="37" spans="2:17">
      <c r="B37" s="59" t="s">
        <v>105</v>
      </c>
      <c r="C37" s="350" t="s">
        <v>69</v>
      </c>
      <c r="D37" s="337" t="s">
        <v>39</v>
      </c>
      <c r="E37" s="56" t="s">
        <v>70</v>
      </c>
      <c r="F37" s="55" t="s">
        <v>2</v>
      </c>
      <c r="G37" s="777"/>
      <c r="H37" s="363"/>
      <c r="I37" s="364"/>
      <c r="J37" s="365">
        <v>0</v>
      </c>
      <c r="K37" s="366"/>
      <c r="L37" s="367">
        <f t="shared" si="1"/>
        <v>0</v>
      </c>
      <c r="M37" s="368">
        <v>0</v>
      </c>
      <c r="N37" s="343">
        <f t="shared" si="2"/>
        <v>0</v>
      </c>
      <c r="O37" s="369">
        <f t="shared" si="3"/>
        <v>0</v>
      </c>
      <c r="P37" s="51" t="e">
        <f t="shared" si="4"/>
        <v>#DIV/0!</v>
      </c>
      <c r="Q37" s="364">
        <f t="shared" si="5"/>
        <v>0</v>
      </c>
    </row>
    <row r="38" spans="2:17">
      <c r="B38" s="59" t="s">
        <v>106</v>
      </c>
      <c r="C38" s="350" t="s">
        <v>71</v>
      </c>
      <c r="D38" s="337" t="s">
        <v>39</v>
      </c>
      <c r="E38" s="56" t="s">
        <v>72</v>
      </c>
      <c r="F38" s="55" t="s">
        <v>2</v>
      </c>
      <c r="G38" s="777"/>
      <c r="H38" s="363"/>
      <c r="I38" s="364"/>
      <c r="J38" s="365">
        <v>0</v>
      </c>
      <c r="K38" s="366"/>
      <c r="L38" s="367">
        <f t="shared" si="1"/>
        <v>0</v>
      </c>
      <c r="M38" s="368">
        <v>0</v>
      </c>
      <c r="N38" s="343">
        <f t="shared" si="2"/>
        <v>0</v>
      </c>
      <c r="O38" s="369">
        <f t="shared" si="3"/>
        <v>0</v>
      </c>
      <c r="P38" s="51" t="e">
        <f t="shared" si="4"/>
        <v>#DIV/0!</v>
      </c>
      <c r="Q38" s="364">
        <f t="shared" si="5"/>
        <v>0</v>
      </c>
    </row>
    <row r="39" spans="2:17">
      <c r="B39" s="59" t="s">
        <v>107</v>
      </c>
      <c r="C39" s="350" t="s">
        <v>73</v>
      </c>
      <c r="D39" s="337" t="s">
        <v>39</v>
      </c>
      <c r="E39" s="56" t="s">
        <v>74</v>
      </c>
      <c r="F39" s="55" t="s">
        <v>2</v>
      </c>
      <c r="G39" s="777"/>
      <c r="H39" s="363"/>
      <c r="I39" s="364"/>
      <c r="J39" s="365">
        <v>0</v>
      </c>
      <c r="K39" s="366"/>
      <c r="L39" s="367">
        <f t="shared" si="1"/>
        <v>0</v>
      </c>
      <c r="M39" s="368">
        <v>0</v>
      </c>
      <c r="N39" s="343">
        <f t="shared" si="2"/>
        <v>0</v>
      </c>
      <c r="O39" s="369">
        <f t="shared" si="3"/>
        <v>0</v>
      </c>
      <c r="P39" s="51" t="e">
        <f t="shared" si="4"/>
        <v>#DIV/0!</v>
      </c>
      <c r="Q39" s="364">
        <f t="shared" si="5"/>
        <v>0</v>
      </c>
    </row>
    <row r="40" spans="2:17" ht="15" thickBot="1">
      <c r="B40" s="370" t="s">
        <v>108</v>
      </c>
      <c r="C40" s="371" t="s">
        <v>75</v>
      </c>
      <c r="D40" s="372" t="s">
        <v>39</v>
      </c>
      <c r="E40" s="373" t="s">
        <v>76</v>
      </c>
      <c r="F40" s="374" t="s">
        <v>2</v>
      </c>
      <c r="G40" s="781"/>
      <c r="H40" s="779"/>
      <c r="I40" s="375"/>
      <c r="J40" s="376">
        <v>0</v>
      </c>
      <c r="K40" s="377"/>
      <c r="L40" s="378">
        <f t="shared" si="1"/>
        <v>0</v>
      </c>
      <c r="M40" s="379">
        <v>0</v>
      </c>
      <c r="N40" s="343">
        <f t="shared" si="2"/>
        <v>0</v>
      </c>
      <c r="O40" s="380">
        <f t="shared" si="3"/>
        <v>0</v>
      </c>
      <c r="P40" s="39" t="e">
        <f t="shared" si="4"/>
        <v>#DIV/0!</v>
      </c>
      <c r="Q40" s="381">
        <f t="shared" si="5"/>
        <v>0</v>
      </c>
    </row>
    <row r="41" spans="2:17" ht="22.5" customHeight="1">
      <c r="B41" s="121"/>
      <c r="C41" s="111" t="s">
        <v>77</v>
      </c>
      <c r="D41" s="1027" t="s">
        <v>78</v>
      </c>
      <c r="E41" s="1028"/>
      <c r="F41" s="1029"/>
      <c r="G41" s="756"/>
      <c r="H41" s="756"/>
      <c r="I41" s="382"/>
      <c r="J41" s="383"/>
      <c r="K41" s="384"/>
      <c r="L41" s="385"/>
      <c r="M41" s="386">
        <f t="shared" ref="M41:Q41" si="6">SUM(M42:M45)</f>
        <v>0</v>
      </c>
      <c r="N41" s="387">
        <f t="shared" si="6"/>
        <v>0</v>
      </c>
      <c r="O41" s="388">
        <f t="shared" si="6"/>
        <v>0</v>
      </c>
      <c r="P41" s="269" t="e">
        <f>ROUND(O41/I41,4)</f>
        <v>#DIV/0!</v>
      </c>
      <c r="Q41" s="389">
        <f t="shared" si="6"/>
        <v>0</v>
      </c>
    </row>
    <row r="42" spans="2:17">
      <c r="B42" s="59" t="s">
        <v>109</v>
      </c>
      <c r="C42" s="54" t="s">
        <v>79</v>
      </c>
      <c r="D42" s="337" t="s">
        <v>39</v>
      </c>
      <c r="E42" s="63" t="s">
        <v>80</v>
      </c>
      <c r="F42" s="55" t="s">
        <v>2</v>
      </c>
      <c r="G42" s="777"/>
      <c r="H42" s="363"/>
      <c r="I42" s="364"/>
      <c r="J42" s="365">
        <v>0</v>
      </c>
      <c r="K42" s="366"/>
      <c r="L42" s="367">
        <f t="shared" ref="L42:L45" si="7">ROUND(J42+K42,2)</f>
        <v>0</v>
      </c>
      <c r="M42" s="368">
        <v>0</v>
      </c>
      <c r="N42" s="343">
        <f t="shared" ref="N42:N45" si="8">ROUND(K42*H42,2)</f>
        <v>0</v>
      </c>
      <c r="O42" s="369">
        <f t="shared" ref="O42:O45" si="9">ROUND(M42+N42,2)</f>
        <v>0</v>
      </c>
      <c r="P42" s="51" t="e">
        <f t="shared" ref="P42:P45" si="10">ROUND(O42/I42,4)</f>
        <v>#DIV/0!</v>
      </c>
      <c r="Q42" s="364">
        <f t="shared" ref="Q42:Q45" si="11">ROUND(I42-O42,2)</f>
        <v>0</v>
      </c>
    </row>
    <row r="43" spans="2:17" ht="33.75">
      <c r="B43" s="59" t="s">
        <v>110</v>
      </c>
      <c r="C43" s="54" t="s">
        <v>81</v>
      </c>
      <c r="D43" s="337" t="s">
        <v>39</v>
      </c>
      <c r="E43" s="56" t="s">
        <v>82</v>
      </c>
      <c r="F43" s="55" t="s">
        <v>2</v>
      </c>
      <c r="G43" s="777"/>
      <c r="H43" s="363"/>
      <c r="I43" s="364"/>
      <c r="J43" s="365">
        <v>0</v>
      </c>
      <c r="K43" s="366"/>
      <c r="L43" s="367">
        <f t="shared" si="7"/>
        <v>0</v>
      </c>
      <c r="M43" s="368">
        <v>0</v>
      </c>
      <c r="N43" s="343">
        <f t="shared" si="8"/>
        <v>0</v>
      </c>
      <c r="O43" s="369">
        <f t="shared" si="9"/>
        <v>0</v>
      </c>
      <c r="P43" s="51" t="e">
        <f t="shared" si="10"/>
        <v>#DIV/0!</v>
      </c>
      <c r="Q43" s="364">
        <f t="shared" si="11"/>
        <v>0</v>
      </c>
    </row>
    <row r="44" spans="2:17">
      <c r="B44" s="59" t="s">
        <v>111</v>
      </c>
      <c r="C44" s="54" t="s">
        <v>83</v>
      </c>
      <c r="D44" s="337" t="s">
        <v>39</v>
      </c>
      <c r="E44" s="56" t="s">
        <v>84</v>
      </c>
      <c r="F44" s="55" t="s">
        <v>2</v>
      </c>
      <c r="G44" s="777"/>
      <c r="H44" s="363"/>
      <c r="I44" s="364"/>
      <c r="J44" s="365">
        <v>0</v>
      </c>
      <c r="K44" s="366"/>
      <c r="L44" s="367">
        <f t="shared" si="7"/>
        <v>0</v>
      </c>
      <c r="M44" s="368">
        <v>0</v>
      </c>
      <c r="N44" s="343">
        <f t="shared" si="8"/>
        <v>0</v>
      </c>
      <c r="O44" s="369">
        <f t="shared" si="9"/>
        <v>0</v>
      </c>
      <c r="P44" s="51" t="e">
        <f t="shared" si="10"/>
        <v>#DIV/0!</v>
      </c>
      <c r="Q44" s="364">
        <f t="shared" si="11"/>
        <v>0</v>
      </c>
    </row>
    <row r="45" spans="2:17" ht="23.25" thickBot="1">
      <c r="B45" s="370" t="s">
        <v>112</v>
      </c>
      <c r="C45" s="371" t="s">
        <v>85</v>
      </c>
      <c r="D45" s="372" t="s">
        <v>39</v>
      </c>
      <c r="E45" s="373" t="s">
        <v>86</v>
      </c>
      <c r="F45" s="374" t="s">
        <v>2</v>
      </c>
      <c r="G45" s="781"/>
      <c r="H45" s="782"/>
      <c r="I45" s="375"/>
      <c r="J45" s="390">
        <v>0</v>
      </c>
      <c r="K45" s="391"/>
      <c r="L45" s="392">
        <f t="shared" si="7"/>
        <v>0</v>
      </c>
      <c r="M45" s="393">
        <v>0</v>
      </c>
      <c r="N45" s="394">
        <f t="shared" si="8"/>
        <v>0</v>
      </c>
      <c r="O45" s="395">
        <f t="shared" si="9"/>
        <v>0</v>
      </c>
      <c r="P45" s="39" t="e">
        <f t="shared" si="10"/>
        <v>#DIV/0!</v>
      </c>
      <c r="Q45" s="375">
        <f t="shared" si="11"/>
        <v>0</v>
      </c>
    </row>
    <row r="46" spans="2:17" ht="22.5" customHeight="1" thickBot="1">
      <c r="B46" s="1000" t="s">
        <v>113</v>
      </c>
      <c r="C46" s="1001"/>
      <c r="D46" s="1001"/>
      <c r="E46" s="1001"/>
      <c r="F46" s="1002"/>
      <c r="G46" s="763"/>
      <c r="H46" s="763"/>
      <c r="I46" s="692"/>
      <c r="J46" s="693"/>
      <c r="K46" s="694"/>
      <c r="L46" s="695"/>
      <c r="M46" s="696">
        <f t="shared" ref="M46:Q46" si="12">M21+M41</f>
        <v>0</v>
      </c>
      <c r="N46" s="697">
        <f t="shared" si="12"/>
        <v>0</v>
      </c>
      <c r="O46" s="698">
        <f t="shared" si="12"/>
        <v>0</v>
      </c>
      <c r="P46" s="775" t="e">
        <f>ROUND(O46/I46,4)</f>
        <v>#DIV/0!</v>
      </c>
      <c r="Q46" s="692">
        <f t="shared" si="12"/>
        <v>0</v>
      </c>
    </row>
    <row r="47" spans="2:17" ht="8.25" customHeight="1" thickBot="1">
      <c r="B47" s="709"/>
      <c r="C47" s="710"/>
      <c r="D47" s="710"/>
      <c r="E47" s="710"/>
      <c r="F47" s="710"/>
      <c r="G47" s="711"/>
      <c r="H47" s="712"/>
      <c r="I47" s="713"/>
      <c r="J47" s="714"/>
      <c r="K47" s="715"/>
      <c r="L47" s="716"/>
      <c r="M47" s="717"/>
      <c r="N47" s="718"/>
      <c r="O47" s="719"/>
      <c r="P47" s="720"/>
      <c r="Q47" s="713"/>
    </row>
    <row r="48" spans="2:17" ht="22.5" customHeight="1">
      <c r="B48" s="25"/>
      <c r="C48" s="85" t="s">
        <v>36</v>
      </c>
      <c r="D48" s="1012" t="s">
        <v>114</v>
      </c>
      <c r="E48" s="1013"/>
      <c r="F48" s="1013"/>
      <c r="G48" s="742"/>
      <c r="H48" s="742"/>
      <c r="I48" s="323"/>
      <c r="J48" s="243"/>
      <c r="K48" s="244"/>
      <c r="L48" s="245"/>
      <c r="M48" s="25"/>
      <c r="N48" s="28"/>
      <c r="O48" s="263"/>
      <c r="P48" s="48"/>
      <c r="Q48" s="48"/>
    </row>
    <row r="49" spans="2:17" ht="22.5" customHeight="1">
      <c r="B49" s="26"/>
      <c r="C49" s="57" t="s">
        <v>38</v>
      </c>
      <c r="D49" s="1003" t="s">
        <v>115</v>
      </c>
      <c r="E49" s="1004"/>
      <c r="F49" s="1005"/>
      <c r="G49" s="757"/>
      <c r="H49" s="757"/>
      <c r="I49" s="329"/>
      <c r="J49" s="330"/>
      <c r="K49" s="331"/>
      <c r="L49" s="332"/>
      <c r="M49" s="396">
        <f t="shared" ref="M49:Q49" si="13">M50+M52+M56+M66+M69+M72+M74</f>
        <v>0</v>
      </c>
      <c r="N49" s="397">
        <f t="shared" si="13"/>
        <v>0</v>
      </c>
      <c r="O49" s="398">
        <f t="shared" si="13"/>
        <v>0</v>
      </c>
      <c r="P49" s="269" t="e">
        <f>ROUND(O49/I49,4)</f>
        <v>#DIV/0!</v>
      </c>
      <c r="Q49" s="329">
        <f t="shared" si="13"/>
        <v>0</v>
      </c>
    </row>
    <row r="50" spans="2:17">
      <c r="B50" s="23"/>
      <c r="C50" s="130" t="s">
        <v>116</v>
      </c>
      <c r="D50" s="1006" t="s">
        <v>117</v>
      </c>
      <c r="E50" s="1007"/>
      <c r="F50" s="1008"/>
      <c r="G50" s="759"/>
      <c r="H50" s="759"/>
      <c r="I50" s="399"/>
      <c r="J50" s="400"/>
      <c r="K50" s="401"/>
      <c r="L50" s="402"/>
      <c r="M50" s="403">
        <f t="shared" ref="M50:Q50" si="14">M51</f>
        <v>0</v>
      </c>
      <c r="N50" s="404">
        <f t="shared" si="14"/>
        <v>0</v>
      </c>
      <c r="O50" s="405">
        <f t="shared" si="14"/>
        <v>0</v>
      </c>
      <c r="P50" s="261" t="e">
        <f>ROUND(O50/I50,4)</f>
        <v>#DIV/0!</v>
      </c>
      <c r="Q50" s="399">
        <f t="shared" si="14"/>
        <v>0</v>
      </c>
    </row>
    <row r="51" spans="2:17" ht="45">
      <c r="B51" s="357" t="s">
        <v>440</v>
      </c>
      <c r="C51" s="54" t="s">
        <v>118</v>
      </c>
      <c r="D51" s="149" t="s">
        <v>119</v>
      </c>
      <c r="E51" s="124" t="s">
        <v>120</v>
      </c>
      <c r="F51" s="149" t="s">
        <v>2</v>
      </c>
      <c r="G51" s="777"/>
      <c r="H51" s="363"/>
      <c r="I51" s="406"/>
      <c r="J51" s="365">
        <v>0</v>
      </c>
      <c r="K51" s="366"/>
      <c r="L51" s="367">
        <f t="shared" ref="L51" si="15">ROUND(J51+K51,2)</f>
        <v>0</v>
      </c>
      <c r="M51" s="368">
        <v>0</v>
      </c>
      <c r="N51" s="343">
        <f>ROUND(K51*H51,2)</f>
        <v>0</v>
      </c>
      <c r="O51" s="369">
        <f t="shared" ref="O51" si="16">ROUND(M51+N51,2)</f>
        <v>0</v>
      </c>
      <c r="P51" s="51" t="e">
        <f>ROUND(O51/I51,4)</f>
        <v>#DIV/0!</v>
      </c>
      <c r="Q51" s="364">
        <f t="shared" ref="Q51" si="17">ROUND(I51-O51,2)</f>
        <v>0</v>
      </c>
    </row>
    <row r="52" spans="2:17">
      <c r="B52" s="23"/>
      <c r="C52" s="130" t="s">
        <v>121</v>
      </c>
      <c r="D52" s="1009" t="s">
        <v>122</v>
      </c>
      <c r="E52" s="1010"/>
      <c r="F52" s="1011"/>
      <c r="G52" s="746"/>
      <c r="H52" s="746"/>
      <c r="I52" s="399"/>
      <c r="J52" s="400"/>
      <c r="K52" s="401"/>
      <c r="L52" s="402"/>
      <c r="M52" s="403">
        <f t="shared" ref="M52:Q52" si="18">SUM(M53:M55)</f>
        <v>0</v>
      </c>
      <c r="N52" s="404">
        <f t="shared" si="18"/>
        <v>0</v>
      </c>
      <c r="O52" s="405">
        <f t="shared" si="18"/>
        <v>0</v>
      </c>
      <c r="P52" s="261" t="e">
        <f>ROUND(O52/I52,4)</f>
        <v>#DIV/0!</v>
      </c>
      <c r="Q52" s="399">
        <f t="shared" si="18"/>
        <v>0</v>
      </c>
    </row>
    <row r="53" spans="2:17" ht="22.5">
      <c r="B53" s="357" t="s">
        <v>441</v>
      </c>
      <c r="C53" s="54" t="s">
        <v>123</v>
      </c>
      <c r="D53" s="149" t="s">
        <v>124</v>
      </c>
      <c r="E53" s="63" t="s">
        <v>125</v>
      </c>
      <c r="F53" s="149" t="s">
        <v>2</v>
      </c>
      <c r="G53" s="777"/>
      <c r="H53" s="363"/>
      <c r="I53" s="406"/>
      <c r="J53" s="365">
        <v>0</v>
      </c>
      <c r="K53" s="366"/>
      <c r="L53" s="367">
        <f t="shared" ref="L53:L55" si="19">ROUND(J53+K53,2)</f>
        <v>0</v>
      </c>
      <c r="M53" s="368">
        <v>0</v>
      </c>
      <c r="N53" s="343">
        <f t="shared" ref="N53:N55" si="20">ROUND(K53*H53,2)</f>
        <v>0</v>
      </c>
      <c r="O53" s="369">
        <f t="shared" ref="O53:O55" si="21">ROUND(M53+N53,2)</f>
        <v>0</v>
      </c>
      <c r="P53" s="51" t="e">
        <f t="shared" ref="P53:P55" si="22">ROUND(O53/I53,4)</f>
        <v>#DIV/0!</v>
      </c>
      <c r="Q53" s="364">
        <f t="shared" ref="Q53:Q55" si="23">ROUND(I53-O53,2)</f>
        <v>0</v>
      </c>
    </row>
    <row r="54" spans="2:17" ht="22.5">
      <c r="B54" s="357" t="s">
        <v>442</v>
      </c>
      <c r="C54" s="54" t="s">
        <v>126</v>
      </c>
      <c r="D54" s="149" t="s">
        <v>124</v>
      </c>
      <c r="E54" s="63" t="s">
        <v>127</v>
      </c>
      <c r="F54" s="407" t="s">
        <v>2</v>
      </c>
      <c r="G54" s="777"/>
      <c r="H54" s="363"/>
      <c r="I54" s="406"/>
      <c r="J54" s="365">
        <v>0</v>
      </c>
      <c r="K54" s="366"/>
      <c r="L54" s="367">
        <f t="shared" si="19"/>
        <v>0</v>
      </c>
      <c r="M54" s="368">
        <v>0</v>
      </c>
      <c r="N54" s="343">
        <f t="shared" si="20"/>
        <v>0</v>
      </c>
      <c r="O54" s="369">
        <f t="shared" si="21"/>
        <v>0</v>
      </c>
      <c r="P54" s="51" t="e">
        <f t="shared" si="22"/>
        <v>#DIV/0!</v>
      </c>
      <c r="Q54" s="364">
        <f t="shared" si="23"/>
        <v>0</v>
      </c>
    </row>
    <row r="55" spans="2:17" ht="22.5">
      <c r="B55" s="357" t="s">
        <v>443</v>
      </c>
      <c r="C55" s="54" t="s">
        <v>128</v>
      </c>
      <c r="D55" s="149" t="s">
        <v>124</v>
      </c>
      <c r="E55" s="124" t="s">
        <v>129</v>
      </c>
      <c r="F55" s="407" t="s">
        <v>2</v>
      </c>
      <c r="G55" s="777"/>
      <c r="H55" s="363"/>
      <c r="I55" s="406"/>
      <c r="J55" s="365">
        <v>0</v>
      </c>
      <c r="K55" s="366"/>
      <c r="L55" s="367">
        <f t="shared" si="19"/>
        <v>0</v>
      </c>
      <c r="M55" s="368">
        <v>0</v>
      </c>
      <c r="N55" s="343">
        <f t="shared" si="20"/>
        <v>0</v>
      </c>
      <c r="O55" s="369">
        <f t="shared" si="21"/>
        <v>0</v>
      </c>
      <c r="P55" s="51" t="e">
        <f t="shared" si="22"/>
        <v>#DIV/0!</v>
      </c>
      <c r="Q55" s="364">
        <f t="shared" si="23"/>
        <v>0</v>
      </c>
    </row>
    <row r="56" spans="2:17">
      <c r="B56" s="23"/>
      <c r="C56" s="130" t="s">
        <v>130</v>
      </c>
      <c r="D56" s="1006" t="s">
        <v>131</v>
      </c>
      <c r="E56" s="1007"/>
      <c r="F56" s="1008"/>
      <c r="G56" s="759"/>
      <c r="H56" s="759"/>
      <c r="I56" s="399"/>
      <c r="J56" s="400"/>
      <c r="K56" s="401"/>
      <c r="L56" s="402"/>
      <c r="M56" s="403">
        <f t="shared" ref="M56:Q56" si="24">SUM(M57:M65)</f>
        <v>0</v>
      </c>
      <c r="N56" s="404">
        <f t="shared" si="24"/>
        <v>0</v>
      </c>
      <c r="O56" s="405">
        <f t="shared" si="24"/>
        <v>0</v>
      </c>
      <c r="P56" s="261" t="e">
        <f>ROUND(O56/I56,4)</f>
        <v>#DIV/0!</v>
      </c>
      <c r="Q56" s="399">
        <f t="shared" si="24"/>
        <v>0</v>
      </c>
    </row>
    <row r="57" spans="2:17">
      <c r="B57" s="357" t="s">
        <v>444</v>
      </c>
      <c r="C57" s="54" t="s">
        <v>132</v>
      </c>
      <c r="D57" s="149" t="s">
        <v>133</v>
      </c>
      <c r="E57" s="63" t="s">
        <v>134</v>
      </c>
      <c r="F57" s="149" t="s">
        <v>2</v>
      </c>
      <c r="G57" s="777"/>
      <c r="H57" s="363"/>
      <c r="I57" s="406"/>
      <c r="J57" s="365">
        <v>0</v>
      </c>
      <c r="K57" s="366"/>
      <c r="L57" s="367">
        <f t="shared" ref="L57:L65" si="25">ROUND(J57+K57,2)</f>
        <v>0</v>
      </c>
      <c r="M57" s="368">
        <v>0</v>
      </c>
      <c r="N57" s="343">
        <f t="shared" ref="N57:N65" si="26">ROUND(K57*H57,2)</f>
        <v>0</v>
      </c>
      <c r="O57" s="369">
        <f t="shared" ref="O57:O65" si="27">ROUND(M57+N57,2)</f>
        <v>0</v>
      </c>
      <c r="P57" s="51" t="e">
        <f t="shared" ref="P57:P65" si="28">ROUND(O57/I57,4)</f>
        <v>#DIV/0!</v>
      </c>
      <c r="Q57" s="364">
        <f t="shared" ref="Q57:Q65" si="29">ROUND(I57-O57,2)</f>
        <v>0</v>
      </c>
    </row>
    <row r="58" spans="2:17" ht="33.75">
      <c r="B58" s="357" t="s">
        <v>445</v>
      </c>
      <c r="C58" s="54" t="s">
        <v>135</v>
      </c>
      <c r="D58" s="149" t="s">
        <v>136</v>
      </c>
      <c r="E58" s="124" t="s">
        <v>137</v>
      </c>
      <c r="F58" s="149" t="s">
        <v>2</v>
      </c>
      <c r="G58" s="777"/>
      <c r="H58" s="363"/>
      <c r="I58" s="406"/>
      <c r="J58" s="365">
        <v>0</v>
      </c>
      <c r="K58" s="366"/>
      <c r="L58" s="367">
        <f t="shared" si="25"/>
        <v>0</v>
      </c>
      <c r="M58" s="368">
        <v>0</v>
      </c>
      <c r="N58" s="343">
        <f t="shared" si="26"/>
        <v>0</v>
      </c>
      <c r="O58" s="369">
        <f t="shared" si="27"/>
        <v>0</v>
      </c>
      <c r="P58" s="51" t="e">
        <f t="shared" si="28"/>
        <v>#DIV/0!</v>
      </c>
      <c r="Q58" s="364">
        <f t="shared" si="29"/>
        <v>0</v>
      </c>
    </row>
    <row r="59" spans="2:17" ht="22.5">
      <c r="B59" s="357" t="s">
        <v>446</v>
      </c>
      <c r="C59" s="54" t="s">
        <v>138</v>
      </c>
      <c r="D59" s="149" t="s">
        <v>133</v>
      </c>
      <c r="E59" s="100" t="s">
        <v>139</v>
      </c>
      <c r="F59" s="149" t="s">
        <v>2</v>
      </c>
      <c r="G59" s="777"/>
      <c r="H59" s="363"/>
      <c r="I59" s="406"/>
      <c r="J59" s="365">
        <v>0</v>
      </c>
      <c r="K59" s="366"/>
      <c r="L59" s="367">
        <f t="shared" si="25"/>
        <v>0</v>
      </c>
      <c r="M59" s="368">
        <v>0</v>
      </c>
      <c r="N59" s="343">
        <f t="shared" si="26"/>
        <v>0</v>
      </c>
      <c r="O59" s="369">
        <f t="shared" si="27"/>
        <v>0</v>
      </c>
      <c r="P59" s="51" t="e">
        <f t="shared" si="28"/>
        <v>#DIV/0!</v>
      </c>
      <c r="Q59" s="364">
        <f t="shared" si="29"/>
        <v>0</v>
      </c>
    </row>
    <row r="60" spans="2:17">
      <c r="B60" s="357" t="s">
        <v>447</v>
      </c>
      <c r="C60" s="54" t="s">
        <v>140</v>
      </c>
      <c r="D60" s="149" t="s">
        <v>133</v>
      </c>
      <c r="E60" s="100" t="s">
        <v>141</v>
      </c>
      <c r="F60" s="149"/>
      <c r="G60" s="777"/>
      <c r="H60" s="363"/>
      <c r="I60" s="406"/>
      <c r="J60" s="365">
        <v>0</v>
      </c>
      <c r="K60" s="366"/>
      <c r="L60" s="367">
        <f t="shared" si="25"/>
        <v>0</v>
      </c>
      <c r="M60" s="368">
        <v>0</v>
      </c>
      <c r="N60" s="343">
        <f t="shared" si="26"/>
        <v>0</v>
      </c>
      <c r="O60" s="369">
        <f t="shared" si="27"/>
        <v>0</v>
      </c>
      <c r="P60" s="51" t="e">
        <f t="shared" si="28"/>
        <v>#DIV/0!</v>
      </c>
      <c r="Q60" s="364">
        <f t="shared" si="29"/>
        <v>0</v>
      </c>
    </row>
    <row r="61" spans="2:17">
      <c r="B61" s="357" t="s">
        <v>448</v>
      </c>
      <c r="C61" s="54" t="s">
        <v>142</v>
      </c>
      <c r="D61" s="149" t="s">
        <v>133</v>
      </c>
      <c r="E61" s="100" t="s">
        <v>143</v>
      </c>
      <c r="F61" s="149" t="s">
        <v>2</v>
      </c>
      <c r="G61" s="777"/>
      <c r="H61" s="363"/>
      <c r="I61" s="406"/>
      <c r="J61" s="365">
        <v>0</v>
      </c>
      <c r="K61" s="366"/>
      <c r="L61" s="367">
        <f t="shared" si="25"/>
        <v>0</v>
      </c>
      <c r="M61" s="368">
        <v>0</v>
      </c>
      <c r="N61" s="343">
        <f t="shared" si="26"/>
        <v>0</v>
      </c>
      <c r="O61" s="369">
        <f t="shared" si="27"/>
        <v>0</v>
      </c>
      <c r="P61" s="51" t="e">
        <f t="shared" si="28"/>
        <v>#DIV/0!</v>
      </c>
      <c r="Q61" s="364">
        <f t="shared" si="29"/>
        <v>0</v>
      </c>
    </row>
    <row r="62" spans="2:17">
      <c r="B62" s="357" t="s">
        <v>449</v>
      </c>
      <c r="C62" s="54" t="s">
        <v>144</v>
      </c>
      <c r="D62" s="149" t="s">
        <v>133</v>
      </c>
      <c r="E62" s="100" t="s">
        <v>145</v>
      </c>
      <c r="F62" s="149" t="s">
        <v>2</v>
      </c>
      <c r="G62" s="777"/>
      <c r="H62" s="363"/>
      <c r="I62" s="406"/>
      <c r="J62" s="365">
        <v>0</v>
      </c>
      <c r="K62" s="366"/>
      <c r="L62" s="367">
        <f t="shared" si="25"/>
        <v>0</v>
      </c>
      <c r="M62" s="368">
        <v>0</v>
      </c>
      <c r="N62" s="343">
        <f t="shared" si="26"/>
        <v>0</v>
      </c>
      <c r="O62" s="369">
        <f t="shared" si="27"/>
        <v>0</v>
      </c>
      <c r="P62" s="51" t="e">
        <f t="shared" si="28"/>
        <v>#DIV/0!</v>
      </c>
      <c r="Q62" s="364">
        <f t="shared" si="29"/>
        <v>0</v>
      </c>
    </row>
    <row r="63" spans="2:17">
      <c r="B63" s="357" t="s">
        <v>450</v>
      </c>
      <c r="C63" s="54" t="s">
        <v>146</v>
      </c>
      <c r="D63" s="149" t="s">
        <v>133</v>
      </c>
      <c r="E63" s="100" t="s">
        <v>147</v>
      </c>
      <c r="F63" s="149" t="s">
        <v>2</v>
      </c>
      <c r="G63" s="777"/>
      <c r="H63" s="363"/>
      <c r="I63" s="406"/>
      <c r="J63" s="365">
        <v>0</v>
      </c>
      <c r="K63" s="366"/>
      <c r="L63" s="367">
        <f t="shared" si="25"/>
        <v>0</v>
      </c>
      <c r="M63" s="368">
        <v>0</v>
      </c>
      <c r="N63" s="343">
        <f t="shared" si="26"/>
        <v>0</v>
      </c>
      <c r="O63" s="369">
        <f t="shared" si="27"/>
        <v>0</v>
      </c>
      <c r="P63" s="51" t="e">
        <f t="shared" si="28"/>
        <v>#DIV/0!</v>
      </c>
      <c r="Q63" s="364">
        <f t="shared" si="29"/>
        <v>0</v>
      </c>
    </row>
    <row r="64" spans="2:17">
      <c r="B64" s="357" t="s">
        <v>451</v>
      </c>
      <c r="C64" s="54" t="s">
        <v>148</v>
      </c>
      <c r="D64" s="149" t="s">
        <v>133</v>
      </c>
      <c r="E64" s="100" t="s">
        <v>149</v>
      </c>
      <c r="F64" s="149" t="s">
        <v>2</v>
      </c>
      <c r="G64" s="777"/>
      <c r="H64" s="363"/>
      <c r="I64" s="406"/>
      <c r="J64" s="365">
        <v>0</v>
      </c>
      <c r="K64" s="366"/>
      <c r="L64" s="367">
        <f t="shared" si="25"/>
        <v>0</v>
      </c>
      <c r="M64" s="368">
        <v>0</v>
      </c>
      <c r="N64" s="343">
        <f t="shared" si="26"/>
        <v>0</v>
      </c>
      <c r="O64" s="369">
        <f t="shared" si="27"/>
        <v>0</v>
      </c>
      <c r="P64" s="51" t="e">
        <f t="shared" si="28"/>
        <v>#DIV/0!</v>
      </c>
      <c r="Q64" s="364">
        <f t="shared" si="29"/>
        <v>0</v>
      </c>
    </row>
    <row r="65" spans="2:17">
      <c r="B65" s="357" t="s">
        <v>452</v>
      </c>
      <c r="C65" s="54" t="s">
        <v>150</v>
      </c>
      <c r="D65" s="149" t="s">
        <v>133</v>
      </c>
      <c r="E65" s="408" t="s">
        <v>151</v>
      </c>
      <c r="F65" s="149" t="s">
        <v>2</v>
      </c>
      <c r="G65" s="777"/>
      <c r="H65" s="363"/>
      <c r="I65" s="406"/>
      <c r="J65" s="365">
        <v>0</v>
      </c>
      <c r="K65" s="366"/>
      <c r="L65" s="367">
        <f t="shared" si="25"/>
        <v>0</v>
      </c>
      <c r="M65" s="368">
        <v>0</v>
      </c>
      <c r="N65" s="343">
        <f t="shared" si="26"/>
        <v>0</v>
      </c>
      <c r="O65" s="369">
        <f t="shared" si="27"/>
        <v>0</v>
      </c>
      <c r="P65" s="51" t="e">
        <f t="shared" si="28"/>
        <v>#DIV/0!</v>
      </c>
      <c r="Q65" s="364">
        <f t="shared" si="29"/>
        <v>0</v>
      </c>
    </row>
    <row r="66" spans="2:17">
      <c r="B66" s="23"/>
      <c r="C66" s="130" t="s">
        <v>152</v>
      </c>
      <c r="D66" s="1006" t="s">
        <v>153</v>
      </c>
      <c r="E66" s="1007"/>
      <c r="F66" s="1008"/>
      <c r="G66" s="759"/>
      <c r="H66" s="759"/>
      <c r="I66" s="399"/>
      <c r="J66" s="400"/>
      <c r="K66" s="401"/>
      <c r="L66" s="402"/>
      <c r="M66" s="403">
        <f t="shared" ref="M66:Q66" si="30">SUM(M67:M68)</f>
        <v>0</v>
      </c>
      <c r="N66" s="404">
        <f t="shared" si="30"/>
        <v>0</v>
      </c>
      <c r="O66" s="405">
        <f t="shared" si="30"/>
        <v>0</v>
      </c>
      <c r="P66" s="261" t="e">
        <f>ROUND(O66/I66,4)</f>
        <v>#DIV/0!</v>
      </c>
      <c r="Q66" s="399">
        <f t="shared" si="30"/>
        <v>0</v>
      </c>
    </row>
    <row r="67" spans="2:17">
      <c r="B67" s="357" t="s">
        <v>453</v>
      </c>
      <c r="C67" s="54" t="s">
        <v>154</v>
      </c>
      <c r="D67" s="149" t="s">
        <v>133</v>
      </c>
      <c r="E67" s="100" t="s">
        <v>155</v>
      </c>
      <c r="F67" s="149" t="s">
        <v>2</v>
      </c>
      <c r="G67" s="777"/>
      <c r="H67" s="363"/>
      <c r="I67" s="406"/>
      <c r="J67" s="365">
        <v>0</v>
      </c>
      <c r="K67" s="366"/>
      <c r="L67" s="367">
        <f t="shared" ref="L67:L68" si="31">ROUND(J67+K67,2)</f>
        <v>0</v>
      </c>
      <c r="M67" s="368">
        <v>0</v>
      </c>
      <c r="N67" s="343">
        <f t="shared" ref="N67:N68" si="32">ROUND(K67*H67,2)</f>
        <v>0</v>
      </c>
      <c r="O67" s="369">
        <f t="shared" ref="O67:O68" si="33">ROUND(M67+N67,2)</f>
        <v>0</v>
      </c>
      <c r="P67" s="51" t="e">
        <f t="shared" ref="P67:P68" si="34">ROUND(O67/I67,4)</f>
        <v>#DIV/0!</v>
      </c>
      <c r="Q67" s="364">
        <f t="shared" ref="Q67:Q68" si="35">ROUND(I67-O67,2)</f>
        <v>0</v>
      </c>
    </row>
    <row r="68" spans="2:17">
      <c r="B68" s="357" t="s">
        <v>454</v>
      </c>
      <c r="C68" s="54" t="s">
        <v>156</v>
      </c>
      <c r="D68" s="149" t="s">
        <v>133</v>
      </c>
      <c r="E68" s="100" t="s">
        <v>157</v>
      </c>
      <c r="F68" s="149" t="s">
        <v>2</v>
      </c>
      <c r="G68" s="777"/>
      <c r="H68" s="363"/>
      <c r="I68" s="406"/>
      <c r="J68" s="365">
        <v>0</v>
      </c>
      <c r="K68" s="366"/>
      <c r="L68" s="367">
        <f t="shared" si="31"/>
        <v>0</v>
      </c>
      <c r="M68" s="368">
        <v>0</v>
      </c>
      <c r="N68" s="343">
        <f t="shared" si="32"/>
        <v>0</v>
      </c>
      <c r="O68" s="369">
        <f t="shared" si="33"/>
        <v>0</v>
      </c>
      <c r="P68" s="51" t="e">
        <f t="shared" si="34"/>
        <v>#DIV/0!</v>
      </c>
      <c r="Q68" s="364">
        <f t="shared" si="35"/>
        <v>0</v>
      </c>
    </row>
    <row r="69" spans="2:17">
      <c r="B69" s="23"/>
      <c r="C69" s="130" t="s">
        <v>158</v>
      </c>
      <c r="D69" s="1006" t="s">
        <v>13</v>
      </c>
      <c r="E69" s="1007"/>
      <c r="F69" s="1008"/>
      <c r="G69" s="759"/>
      <c r="H69" s="759"/>
      <c r="I69" s="399"/>
      <c r="J69" s="400"/>
      <c r="K69" s="401"/>
      <c r="L69" s="402"/>
      <c r="M69" s="403">
        <f t="shared" ref="M69:Q69" si="36">SUM(M70:M71)</f>
        <v>0</v>
      </c>
      <c r="N69" s="404">
        <f t="shared" si="36"/>
        <v>0</v>
      </c>
      <c r="O69" s="405">
        <f t="shared" si="36"/>
        <v>0</v>
      </c>
      <c r="P69" s="261" t="e">
        <f>ROUND(O69/I69,4)</f>
        <v>#DIV/0!</v>
      </c>
      <c r="Q69" s="399">
        <f t="shared" si="36"/>
        <v>0</v>
      </c>
    </row>
    <row r="70" spans="2:17" ht="33.75">
      <c r="B70" s="357" t="s">
        <v>455</v>
      </c>
      <c r="C70" s="54" t="s">
        <v>159</v>
      </c>
      <c r="D70" s="149" t="s">
        <v>160</v>
      </c>
      <c r="E70" s="100" t="s">
        <v>161</v>
      </c>
      <c r="F70" s="149" t="s">
        <v>2</v>
      </c>
      <c r="G70" s="777"/>
      <c r="H70" s="363"/>
      <c r="I70" s="406"/>
      <c r="J70" s="365">
        <v>0</v>
      </c>
      <c r="K70" s="366"/>
      <c r="L70" s="367">
        <f t="shared" ref="L70:L71" si="37">ROUND(J70+K70,2)</f>
        <v>0</v>
      </c>
      <c r="M70" s="368">
        <v>0</v>
      </c>
      <c r="N70" s="343">
        <f t="shared" ref="N70:N71" si="38">ROUND(K70*H70,2)</f>
        <v>0</v>
      </c>
      <c r="O70" s="369">
        <f t="shared" ref="O70:O71" si="39">ROUND(M70+N70,2)</f>
        <v>0</v>
      </c>
      <c r="P70" s="51" t="e">
        <f t="shared" ref="P70:P71" si="40">ROUND(O70/I70,4)</f>
        <v>#DIV/0!</v>
      </c>
      <c r="Q70" s="364">
        <f t="shared" ref="Q70:Q71" si="41">ROUND(I70-O70,2)</f>
        <v>0</v>
      </c>
    </row>
    <row r="71" spans="2:17" ht="33.75">
      <c r="B71" s="357" t="s">
        <v>456</v>
      </c>
      <c r="C71" s="54" t="s">
        <v>162</v>
      </c>
      <c r="D71" s="149" t="s">
        <v>160</v>
      </c>
      <c r="E71" s="100" t="s">
        <v>163</v>
      </c>
      <c r="F71" s="149" t="s">
        <v>2</v>
      </c>
      <c r="G71" s="777"/>
      <c r="H71" s="363"/>
      <c r="I71" s="406"/>
      <c r="J71" s="365">
        <v>0</v>
      </c>
      <c r="K71" s="366"/>
      <c r="L71" s="367">
        <f t="shared" si="37"/>
        <v>0</v>
      </c>
      <c r="M71" s="368">
        <v>0</v>
      </c>
      <c r="N71" s="343">
        <f t="shared" si="38"/>
        <v>0</v>
      </c>
      <c r="O71" s="369">
        <f t="shared" si="39"/>
        <v>0</v>
      </c>
      <c r="P71" s="51" t="e">
        <f t="shared" si="40"/>
        <v>#DIV/0!</v>
      </c>
      <c r="Q71" s="364">
        <f t="shared" si="41"/>
        <v>0</v>
      </c>
    </row>
    <row r="72" spans="2:17">
      <c r="B72" s="23"/>
      <c r="C72" s="130" t="s">
        <v>164</v>
      </c>
      <c r="D72" s="1006" t="s">
        <v>165</v>
      </c>
      <c r="E72" s="1007"/>
      <c r="F72" s="1008"/>
      <c r="G72" s="759"/>
      <c r="H72" s="759"/>
      <c r="I72" s="399"/>
      <c r="J72" s="400"/>
      <c r="K72" s="401"/>
      <c r="L72" s="402"/>
      <c r="M72" s="403">
        <f t="shared" ref="M72:Q72" si="42">M73</f>
        <v>0</v>
      </c>
      <c r="N72" s="404">
        <f t="shared" si="42"/>
        <v>0</v>
      </c>
      <c r="O72" s="405">
        <f t="shared" si="42"/>
        <v>0</v>
      </c>
      <c r="P72" s="261" t="e">
        <f t="shared" ref="P72:P79" si="43">ROUND(O72/I72,4)</f>
        <v>#DIV/0!</v>
      </c>
      <c r="Q72" s="399">
        <f t="shared" si="42"/>
        <v>0</v>
      </c>
    </row>
    <row r="73" spans="2:17">
      <c r="B73" s="357" t="s">
        <v>457</v>
      </c>
      <c r="C73" s="127" t="s">
        <v>166</v>
      </c>
      <c r="D73" s="409" t="s">
        <v>167</v>
      </c>
      <c r="E73" s="410" t="s">
        <v>168</v>
      </c>
      <c r="F73" s="409" t="s">
        <v>2</v>
      </c>
      <c r="G73" s="777"/>
      <c r="H73" s="363"/>
      <c r="I73" s="406"/>
      <c r="J73" s="365">
        <v>0</v>
      </c>
      <c r="K73" s="366"/>
      <c r="L73" s="367">
        <f t="shared" ref="L73" si="44">ROUND(J73+K73,2)</f>
        <v>0</v>
      </c>
      <c r="M73" s="368">
        <v>0</v>
      </c>
      <c r="N73" s="343">
        <f>ROUND(K73*H73,2)</f>
        <v>0</v>
      </c>
      <c r="O73" s="369">
        <f t="shared" ref="O73" si="45">ROUND(M73+N73,2)</f>
        <v>0</v>
      </c>
      <c r="P73" s="51" t="e">
        <f t="shared" si="43"/>
        <v>#DIV/0!</v>
      </c>
      <c r="Q73" s="364">
        <f t="shared" ref="Q73" si="46">ROUND(I73-O73,2)</f>
        <v>0</v>
      </c>
    </row>
    <row r="74" spans="2:17">
      <c r="B74" s="22"/>
      <c r="C74" s="40" t="s">
        <v>169</v>
      </c>
      <c r="D74" s="1009" t="s">
        <v>170</v>
      </c>
      <c r="E74" s="1010"/>
      <c r="F74" s="1010"/>
      <c r="G74" s="746"/>
      <c r="H74" s="746"/>
      <c r="I74" s="399"/>
      <c r="J74" s="400"/>
      <c r="K74" s="401"/>
      <c r="L74" s="402"/>
      <c r="M74" s="403">
        <f t="shared" ref="M74:Q74" si="47">M75</f>
        <v>0</v>
      </c>
      <c r="N74" s="404">
        <f t="shared" si="47"/>
        <v>0</v>
      </c>
      <c r="O74" s="405">
        <f t="shared" si="47"/>
        <v>0</v>
      </c>
      <c r="P74" s="261" t="e">
        <f t="shared" si="43"/>
        <v>#DIV/0!</v>
      </c>
      <c r="Q74" s="399">
        <f t="shared" si="47"/>
        <v>0</v>
      </c>
    </row>
    <row r="75" spans="2:17" ht="15" thickBot="1">
      <c r="B75" s="357" t="s">
        <v>458</v>
      </c>
      <c r="C75" s="127" t="s">
        <v>171</v>
      </c>
      <c r="D75" s="409" t="s">
        <v>172</v>
      </c>
      <c r="E75" s="410" t="s">
        <v>173</v>
      </c>
      <c r="F75" s="409" t="s">
        <v>2</v>
      </c>
      <c r="G75" s="777"/>
      <c r="H75" s="363"/>
      <c r="I75" s="406"/>
      <c r="J75" s="365">
        <v>0</v>
      </c>
      <c r="K75" s="366"/>
      <c r="L75" s="367">
        <f t="shared" ref="L75" si="48">ROUND(J75+K75,2)</f>
        <v>0</v>
      </c>
      <c r="M75" s="368">
        <v>0</v>
      </c>
      <c r="N75" s="343">
        <f>ROUND(K75*H75,2)</f>
        <v>0</v>
      </c>
      <c r="O75" s="369">
        <f t="shared" ref="O75" si="49">ROUND(M75+N75,2)</f>
        <v>0</v>
      </c>
      <c r="P75" s="39" t="e">
        <f t="shared" si="43"/>
        <v>#DIV/0!</v>
      </c>
      <c r="Q75" s="364">
        <f t="shared" ref="Q75:Q76" si="50">ROUND(I75-O75,2)</f>
        <v>0</v>
      </c>
    </row>
    <row r="76" spans="2:17" ht="22.5" customHeight="1">
      <c r="B76" s="25"/>
      <c r="C76" s="85" t="s">
        <v>41</v>
      </c>
      <c r="D76" s="1012" t="s">
        <v>174</v>
      </c>
      <c r="E76" s="1013"/>
      <c r="F76" s="1013"/>
      <c r="G76" s="742"/>
      <c r="H76" s="742"/>
      <c r="I76" s="411"/>
      <c r="J76" s="412"/>
      <c r="K76" s="413"/>
      <c r="L76" s="414"/>
      <c r="M76" s="415">
        <f t="shared" ref="M76:O76" si="51">M77+M79+M82+M90+M98+M106+M113+M120+M127+M134+M139+M146+M153+M160+M167+M169+M172+M176</f>
        <v>0</v>
      </c>
      <c r="N76" s="416">
        <f t="shared" si="51"/>
        <v>0</v>
      </c>
      <c r="O76" s="417">
        <f t="shared" si="51"/>
        <v>0</v>
      </c>
      <c r="P76" s="269" t="e">
        <f t="shared" si="43"/>
        <v>#DIV/0!</v>
      </c>
      <c r="Q76" s="418">
        <f t="shared" si="50"/>
        <v>0</v>
      </c>
    </row>
    <row r="77" spans="2:17">
      <c r="B77" s="23"/>
      <c r="C77" s="130" t="s">
        <v>175</v>
      </c>
      <c r="D77" s="1009" t="s">
        <v>117</v>
      </c>
      <c r="E77" s="1010"/>
      <c r="F77" s="1011"/>
      <c r="G77" s="746"/>
      <c r="H77" s="746"/>
      <c r="I77" s="399"/>
      <c r="J77" s="419"/>
      <c r="K77" s="420"/>
      <c r="L77" s="421"/>
      <c r="M77" s="422">
        <f t="shared" ref="M77:Q77" si="52">M78</f>
        <v>0</v>
      </c>
      <c r="N77" s="423">
        <f t="shared" si="52"/>
        <v>0</v>
      </c>
      <c r="O77" s="424">
        <f t="shared" si="52"/>
        <v>0</v>
      </c>
      <c r="P77" s="261" t="e">
        <f t="shared" si="43"/>
        <v>#DIV/0!</v>
      </c>
      <c r="Q77" s="425">
        <f t="shared" si="52"/>
        <v>0</v>
      </c>
    </row>
    <row r="78" spans="2:17" ht="45">
      <c r="B78" s="357" t="s">
        <v>459</v>
      </c>
      <c r="C78" s="54" t="s">
        <v>176</v>
      </c>
      <c r="D78" s="149" t="s">
        <v>119</v>
      </c>
      <c r="E78" s="63" t="s">
        <v>177</v>
      </c>
      <c r="F78" s="149" t="s">
        <v>2</v>
      </c>
      <c r="G78" s="777"/>
      <c r="H78" s="363"/>
      <c r="I78" s="406"/>
      <c r="J78" s="365">
        <v>0</v>
      </c>
      <c r="K78" s="366"/>
      <c r="L78" s="367">
        <f t="shared" ref="L78" si="53">ROUND(J78+K78,2)</f>
        <v>0</v>
      </c>
      <c r="M78" s="368">
        <v>0</v>
      </c>
      <c r="N78" s="343">
        <f>ROUND(K78*H78,2)</f>
        <v>0</v>
      </c>
      <c r="O78" s="369">
        <f t="shared" ref="O78" si="54">ROUND(M78+N78,2)</f>
        <v>0</v>
      </c>
      <c r="P78" s="51" t="e">
        <f t="shared" si="43"/>
        <v>#DIV/0!</v>
      </c>
      <c r="Q78" s="364">
        <f t="shared" ref="Q78" si="55">ROUND(I78-O78,2)</f>
        <v>0</v>
      </c>
    </row>
    <row r="79" spans="2:17">
      <c r="B79" s="23"/>
      <c r="C79" s="130" t="s">
        <v>178</v>
      </c>
      <c r="D79" s="1009" t="s">
        <v>122</v>
      </c>
      <c r="E79" s="1010"/>
      <c r="F79" s="1011"/>
      <c r="G79" s="746"/>
      <c r="H79" s="746"/>
      <c r="I79" s="399"/>
      <c r="J79" s="400"/>
      <c r="K79" s="401"/>
      <c r="L79" s="402"/>
      <c r="M79" s="403">
        <f t="shared" ref="M79:Q79" si="56">M80+M81</f>
        <v>0</v>
      </c>
      <c r="N79" s="404">
        <f t="shared" si="56"/>
        <v>0</v>
      </c>
      <c r="O79" s="405">
        <f t="shared" si="56"/>
        <v>0</v>
      </c>
      <c r="P79" s="261" t="e">
        <f t="shared" si="43"/>
        <v>#DIV/0!</v>
      </c>
      <c r="Q79" s="399">
        <f t="shared" si="56"/>
        <v>0</v>
      </c>
    </row>
    <row r="80" spans="2:17" ht="22.5">
      <c r="B80" s="357" t="s">
        <v>460</v>
      </c>
      <c r="C80" s="54" t="s">
        <v>179</v>
      </c>
      <c r="D80" s="149" t="s">
        <v>124</v>
      </c>
      <c r="E80" s="63" t="s">
        <v>125</v>
      </c>
      <c r="F80" s="149" t="s">
        <v>2</v>
      </c>
      <c r="G80" s="777"/>
      <c r="H80" s="363"/>
      <c r="I80" s="406"/>
      <c r="J80" s="365">
        <v>0</v>
      </c>
      <c r="K80" s="366"/>
      <c r="L80" s="367">
        <f t="shared" ref="L80:L81" si="57">ROUND(J80+K80,2)</f>
        <v>0</v>
      </c>
      <c r="M80" s="368">
        <v>0</v>
      </c>
      <c r="N80" s="343">
        <f t="shared" ref="N80:N81" si="58">ROUND(K80*H80,2)</f>
        <v>0</v>
      </c>
      <c r="O80" s="369">
        <f t="shared" ref="O80:O81" si="59">ROUND(M80+N80,2)</f>
        <v>0</v>
      </c>
      <c r="P80" s="51" t="e">
        <f t="shared" ref="P80:P81" si="60">ROUND(O80/I80,4)</f>
        <v>#DIV/0!</v>
      </c>
      <c r="Q80" s="364">
        <f t="shared" ref="Q80:Q81" si="61">ROUND(I80-O80,2)</f>
        <v>0</v>
      </c>
    </row>
    <row r="81" spans="2:17" ht="22.5">
      <c r="B81" s="357" t="s">
        <v>461</v>
      </c>
      <c r="C81" s="54" t="s">
        <v>180</v>
      </c>
      <c r="D81" s="149" t="s">
        <v>124</v>
      </c>
      <c r="E81" s="124" t="s">
        <v>129</v>
      </c>
      <c r="F81" s="407" t="s">
        <v>2</v>
      </c>
      <c r="G81" s="777"/>
      <c r="H81" s="363"/>
      <c r="I81" s="406"/>
      <c r="J81" s="365">
        <v>0</v>
      </c>
      <c r="K81" s="366"/>
      <c r="L81" s="367">
        <f t="shared" si="57"/>
        <v>0</v>
      </c>
      <c r="M81" s="368">
        <v>0</v>
      </c>
      <c r="N81" s="343">
        <f t="shared" si="58"/>
        <v>0</v>
      </c>
      <c r="O81" s="369">
        <f t="shared" si="59"/>
        <v>0</v>
      </c>
      <c r="P81" s="51" t="e">
        <f t="shared" si="60"/>
        <v>#DIV/0!</v>
      </c>
      <c r="Q81" s="364">
        <f t="shared" si="61"/>
        <v>0</v>
      </c>
    </row>
    <row r="82" spans="2:17">
      <c r="B82" s="23"/>
      <c r="C82" s="130" t="s">
        <v>181</v>
      </c>
      <c r="D82" s="1006" t="s">
        <v>131</v>
      </c>
      <c r="E82" s="1007"/>
      <c r="F82" s="1008"/>
      <c r="G82" s="759"/>
      <c r="H82" s="759"/>
      <c r="I82" s="399"/>
      <c r="J82" s="400"/>
      <c r="K82" s="401"/>
      <c r="L82" s="402"/>
      <c r="M82" s="403">
        <f t="shared" ref="M82:Q82" si="62">SUM(M83:M89)</f>
        <v>0</v>
      </c>
      <c r="N82" s="404">
        <f t="shared" si="62"/>
        <v>0</v>
      </c>
      <c r="O82" s="405">
        <f t="shared" si="62"/>
        <v>0</v>
      </c>
      <c r="P82" s="261" t="e">
        <f>ROUND(O82/I82,4)</f>
        <v>#DIV/0!</v>
      </c>
      <c r="Q82" s="399">
        <f t="shared" si="62"/>
        <v>0</v>
      </c>
    </row>
    <row r="83" spans="2:17">
      <c r="B83" s="357" t="s">
        <v>462</v>
      </c>
      <c r="C83" s="54" t="s">
        <v>182</v>
      </c>
      <c r="D83" s="149" t="s">
        <v>133</v>
      </c>
      <c r="E83" s="63" t="s">
        <v>183</v>
      </c>
      <c r="F83" s="149" t="s">
        <v>2</v>
      </c>
      <c r="G83" s="777"/>
      <c r="H83" s="363"/>
      <c r="I83" s="406"/>
      <c r="J83" s="365">
        <v>0</v>
      </c>
      <c r="K83" s="366"/>
      <c r="L83" s="367">
        <f t="shared" ref="L83:L89" si="63">ROUND(J83+K83,2)</f>
        <v>0</v>
      </c>
      <c r="M83" s="368">
        <v>0</v>
      </c>
      <c r="N83" s="343">
        <f t="shared" ref="N83:N89" si="64">ROUND(K83*H83,2)</f>
        <v>0</v>
      </c>
      <c r="O83" s="369">
        <f t="shared" ref="O83:O89" si="65">ROUND(M83+N83,2)</f>
        <v>0</v>
      </c>
      <c r="P83" s="51" t="e">
        <f t="shared" ref="P83:P89" si="66">ROUND(O83/I83,4)</f>
        <v>#DIV/0!</v>
      </c>
      <c r="Q83" s="364">
        <f t="shared" ref="Q83:Q89" si="67">ROUND(I83-O83,2)</f>
        <v>0</v>
      </c>
    </row>
    <row r="84" spans="2:17" ht="33.75">
      <c r="B84" s="357" t="s">
        <v>463</v>
      </c>
      <c r="C84" s="54" t="s">
        <v>184</v>
      </c>
      <c r="D84" s="149" t="s">
        <v>136</v>
      </c>
      <c r="E84" s="63" t="s">
        <v>137</v>
      </c>
      <c r="F84" s="149" t="s">
        <v>2</v>
      </c>
      <c r="G84" s="777"/>
      <c r="H84" s="363"/>
      <c r="I84" s="406"/>
      <c r="J84" s="365">
        <v>0</v>
      </c>
      <c r="K84" s="366"/>
      <c r="L84" s="367">
        <f t="shared" si="63"/>
        <v>0</v>
      </c>
      <c r="M84" s="368">
        <v>0</v>
      </c>
      <c r="N84" s="343">
        <f t="shared" si="64"/>
        <v>0</v>
      </c>
      <c r="O84" s="369">
        <f t="shared" si="65"/>
        <v>0</v>
      </c>
      <c r="P84" s="51" t="e">
        <f t="shared" si="66"/>
        <v>#DIV/0!</v>
      </c>
      <c r="Q84" s="364">
        <f t="shared" si="67"/>
        <v>0</v>
      </c>
    </row>
    <row r="85" spans="2:17">
      <c r="B85" s="357" t="s">
        <v>464</v>
      </c>
      <c r="C85" s="54" t="s">
        <v>185</v>
      </c>
      <c r="D85" s="149" t="s">
        <v>133</v>
      </c>
      <c r="E85" s="100" t="s">
        <v>186</v>
      </c>
      <c r="F85" s="149" t="s">
        <v>2</v>
      </c>
      <c r="G85" s="777"/>
      <c r="H85" s="363"/>
      <c r="I85" s="406"/>
      <c r="J85" s="365">
        <v>0</v>
      </c>
      <c r="K85" s="366"/>
      <c r="L85" s="367">
        <f t="shared" si="63"/>
        <v>0</v>
      </c>
      <c r="M85" s="368">
        <v>0</v>
      </c>
      <c r="N85" s="343">
        <f t="shared" si="64"/>
        <v>0</v>
      </c>
      <c r="O85" s="369">
        <f t="shared" si="65"/>
        <v>0</v>
      </c>
      <c r="P85" s="51" t="e">
        <f t="shared" si="66"/>
        <v>#DIV/0!</v>
      </c>
      <c r="Q85" s="364">
        <f t="shared" si="67"/>
        <v>0</v>
      </c>
    </row>
    <row r="86" spans="2:17">
      <c r="B86" s="357" t="s">
        <v>465</v>
      </c>
      <c r="C86" s="54" t="s">
        <v>187</v>
      </c>
      <c r="D86" s="149" t="s">
        <v>133</v>
      </c>
      <c r="E86" s="100" t="s">
        <v>143</v>
      </c>
      <c r="F86" s="149" t="s">
        <v>2</v>
      </c>
      <c r="G86" s="777"/>
      <c r="H86" s="363"/>
      <c r="I86" s="406"/>
      <c r="J86" s="365">
        <v>0</v>
      </c>
      <c r="K86" s="366"/>
      <c r="L86" s="367">
        <f t="shared" si="63"/>
        <v>0</v>
      </c>
      <c r="M86" s="368">
        <v>0</v>
      </c>
      <c r="N86" s="343">
        <f t="shared" si="64"/>
        <v>0</v>
      </c>
      <c r="O86" s="369">
        <f t="shared" si="65"/>
        <v>0</v>
      </c>
      <c r="P86" s="51" t="e">
        <f t="shared" si="66"/>
        <v>#DIV/0!</v>
      </c>
      <c r="Q86" s="364">
        <f t="shared" si="67"/>
        <v>0</v>
      </c>
    </row>
    <row r="87" spans="2:17">
      <c r="B87" s="357" t="s">
        <v>466</v>
      </c>
      <c r="C87" s="54" t="s">
        <v>188</v>
      </c>
      <c r="D87" s="149" t="s">
        <v>133</v>
      </c>
      <c r="E87" s="100" t="s">
        <v>145</v>
      </c>
      <c r="F87" s="149" t="s">
        <v>2</v>
      </c>
      <c r="G87" s="777"/>
      <c r="H87" s="363"/>
      <c r="I87" s="406"/>
      <c r="J87" s="365">
        <v>0</v>
      </c>
      <c r="K87" s="366"/>
      <c r="L87" s="367">
        <f t="shared" si="63"/>
        <v>0</v>
      </c>
      <c r="M87" s="368">
        <v>0</v>
      </c>
      <c r="N87" s="343">
        <f t="shared" si="64"/>
        <v>0</v>
      </c>
      <c r="O87" s="369">
        <f t="shared" si="65"/>
        <v>0</v>
      </c>
      <c r="P87" s="51" t="e">
        <f t="shared" si="66"/>
        <v>#DIV/0!</v>
      </c>
      <c r="Q87" s="364">
        <f t="shared" si="67"/>
        <v>0</v>
      </c>
    </row>
    <row r="88" spans="2:17">
      <c r="B88" s="357" t="s">
        <v>467</v>
      </c>
      <c r="C88" s="54" t="s">
        <v>189</v>
      </c>
      <c r="D88" s="149" t="s">
        <v>133</v>
      </c>
      <c r="E88" s="100" t="s">
        <v>147</v>
      </c>
      <c r="F88" s="149" t="s">
        <v>2</v>
      </c>
      <c r="G88" s="777"/>
      <c r="H88" s="363"/>
      <c r="I88" s="406"/>
      <c r="J88" s="365">
        <v>0</v>
      </c>
      <c r="K88" s="366"/>
      <c r="L88" s="367">
        <f t="shared" si="63"/>
        <v>0</v>
      </c>
      <c r="M88" s="368">
        <v>0</v>
      </c>
      <c r="N88" s="343">
        <f t="shared" si="64"/>
        <v>0</v>
      </c>
      <c r="O88" s="369">
        <f t="shared" si="65"/>
        <v>0</v>
      </c>
      <c r="P88" s="51" t="e">
        <f t="shared" si="66"/>
        <v>#DIV/0!</v>
      </c>
      <c r="Q88" s="364">
        <f t="shared" si="67"/>
        <v>0</v>
      </c>
    </row>
    <row r="89" spans="2:17">
      <c r="B89" s="357" t="s">
        <v>468</v>
      </c>
      <c r="C89" s="54" t="s">
        <v>190</v>
      </c>
      <c r="D89" s="149" t="s">
        <v>133</v>
      </c>
      <c r="E89" s="100" t="s">
        <v>149</v>
      </c>
      <c r="F89" s="149" t="s">
        <v>2</v>
      </c>
      <c r="G89" s="777"/>
      <c r="H89" s="363"/>
      <c r="I89" s="406"/>
      <c r="J89" s="365">
        <v>0</v>
      </c>
      <c r="K89" s="366"/>
      <c r="L89" s="367">
        <f t="shared" si="63"/>
        <v>0</v>
      </c>
      <c r="M89" s="368">
        <v>0</v>
      </c>
      <c r="N89" s="343">
        <f t="shared" si="64"/>
        <v>0</v>
      </c>
      <c r="O89" s="369">
        <f t="shared" si="65"/>
        <v>0</v>
      </c>
      <c r="P89" s="51" t="e">
        <f t="shared" si="66"/>
        <v>#DIV/0!</v>
      </c>
      <c r="Q89" s="364">
        <f t="shared" si="67"/>
        <v>0</v>
      </c>
    </row>
    <row r="90" spans="2:17">
      <c r="B90" s="23"/>
      <c r="C90" s="130" t="s">
        <v>191</v>
      </c>
      <c r="D90" s="1006" t="s">
        <v>192</v>
      </c>
      <c r="E90" s="1007"/>
      <c r="F90" s="1008"/>
      <c r="G90" s="759"/>
      <c r="H90" s="759"/>
      <c r="I90" s="399"/>
      <c r="J90" s="400"/>
      <c r="K90" s="401"/>
      <c r="L90" s="402"/>
      <c r="M90" s="403">
        <f t="shared" ref="M90:Q90" si="68">SUM(M91:M97)</f>
        <v>0</v>
      </c>
      <c r="N90" s="404">
        <f t="shared" si="68"/>
        <v>0</v>
      </c>
      <c r="O90" s="405">
        <f t="shared" si="68"/>
        <v>0</v>
      </c>
      <c r="P90" s="261" t="e">
        <f>ROUND(O90/I90,4)</f>
        <v>#DIV/0!</v>
      </c>
      <c r="Q90" s="399">
        <f t="shared" si="68"/>
        <v>0</v>
      </c>
    </row>
    <row r="91" spans="2:17">
      <c r="B91" s="357" t="s">
        <v>469</v>
      </c>
      <c r="C91" s="54" t="s">
        <v>193</v>
      </c>
      <c r="D91" s="149" t="s">
        <v>133</v>
      </c>
      <c r="E91" s="63" t="s">
        <v>194</v>
      </c>
      <c r="F91" s="149" t="s">
        <v>2</v>
      </c>
      <c r="G91" s="777"/>
      <c r="H91" s="363"/>
      <c r="I91" s="406"/>
      <c r="J91" s="365">
        <v>0</v>
      </c>
      <c r="K91" s="366"/>
      <c r="L91" s="367">
        <f t="shared" ref="L91:L97" si="69">ROUND(J91+K91,2)</f>
        <v>0</v>
      </c>
      <c r="M91" s="368">
        <v>0</v>
      </c>
      <c r="N91" s="343">
        <f t="shared" ref="N91:N97" si="70">ROUND(K91*H91,2)</f>
        <v>0</v>
      </c>
      <c r="O91" s="369">
        <f t="shared" ref="O91:O97" si="71">ROUND(M91+N91,2)</f>
        <v>0</v>
      </c>
      <c r="P91" s="51" t="e">
        <f t="shared" ref="P91:P97" si="72">ROUND(O91/I91,4)</f>
        <v>#DIV/0!</v>
      </c>
      <c r="Q91" s="364">
        <f t="shared" ref="Q91:Q97" si="73">ROUND(I91-O91,2)</f>
        <v>0</v>
      </c>
    </row>
    <row r="92" spans="2:17" ht="33.75">
      <c r="B92" s="357" t="s">
        <v>470</v>
      </c>
      <c r="C92" s="54" t="s">
        <v>195</v>
      </c>
      <c r="D92" s="149" t="s">
        <v>136</v>
      </c>
      <c r="E92" s="63" t="s">
        <v>196</v>
      </c>
      <c r="F92" s="149" t="s">
        <v>2</v>
      </c>
      <c r="G92" s="777"/>
      <c r="H92" s="363"/>
      <c r="I92" s="406"/>
      <c r="J92" s="365">
        <v>0</v>
      </c>
      <c r="K92" s="366"/>
      <c r="L92" s="367">
        <f t="shared" si="69"/>
        <v>0</v>
      </c>
      <c r="M92" s="368">
        <v>0</v>
      </c>
      <c r="N92" s="343">
        <f t="shared" si="70"/>
        <v>0</v>
      </c>
      <c r="O92" s="369">
        <f t="shared" si="71"/>
        <v>0</v>
      </c>
      <c r="P92" s="51" t="e">
        <f t="shared" si="72"/>
        <v>#DIV/0!</v>
      </c>
      <c r="Q92" s="364">
        <f t="shared" si="73"/>
        <v>0</v>
      </c>
    </row>
    <row r="93" spans="2:17">
      <c r="B93" s="357" t="s">
        <v>471</v>
      </c>
      <c r="C93" s="54" t="s">
        <v>197</v>
      </c>
      <c r="D93" s="149" t="s">
        <v>133</v>
      </c>
      <c r="E93" s="100" t="s">
        <v>198</v>
      </c>
      <c r="F93" s="149" t="s">
        <v>2</v>
      </c>
      <c r="G93" s="777"/>
      <c r="H93" s="363"/>
      <c r="I93" s="406"/>
      <c r="J93" s="365">
        <v>0</v>
      </c>
      <c r="K93" s="366"/>
      <c r="L93" s="367">
        <f t="shared" si="69"/>
        <v>0</v>
      </c>
      <c r="M93" s="368">
        <v>0</v>
      </c>
      <c r="N93" s="343">
        <f t="shared" si="70"/>
        <v>0</v>
      </c>
      <c r="O93" s="369">
        <f t="shared" si="71"/>
        <v>0</v>
      </c>
      <c r="P93" s="51" t="e">
        <f t="shared" si="72"/>
        <v>#DIV/0!</v>
      </c>
      <c r="Q93" s="364">
        <f t="shared" si="73"/>
        <v>0</v>
      </c>
    </row>
    <row r="94" spans="2:17">
      <c r="B94" s="357" t="s">
        <v>472</v>
      </c>
      <c r="C94" s="54" t="s">
        <v>199</v>
      </c>
      <c r="D94" s="149" t="s">
        <v>133</v>
      </c>
      <c r="E94" s="100" t="s">
        <v>200</v>
      </c>
      <c r="F94" s="149" t="s">
        <v>2</v>
      </c>
      <c r="G94" s="777"/>
      <c r="H94" s="363"/>
      <c r="I94" s="406"/>
      <c r="J94" s="365">
        <v>0</v>
      </c>
      <c r="K94" s="366"/>
      <c r="L94" s="367">
        <f t="shared" si="69"/>
        <v>0</v>
      </c>
      <c r="M94" s="368">
        <v>0</v>
      </c>
      <c r="N94" s="343">
        <f t="shared" si="70"/>
        <v>0</v>
      </c>
      <c r="O94" s="369">
        <f t="shared" si="71"/>
        <v>0</v>
      </c>
      <c r="P94" s="51" t="e">
        <f t="shared" si="72"/>
        <v>#DIV/0!</v>
      </c>
      <c r="Q94" s="364">
        <f t="shared" si="73"/>
        <v>0</v>
      </c>
    </row>
    <row r="95" spans="2:17">
      <c r="B95" s="357" t="s">
        <v>473</v>
      </c>
      <c r="C95" s="54" t="s">
        <v>201</v>
      </c>
      <c r="D95" s="149" t="s">
        <v>133</v>
      </c>
      <c r="E95" s="100" t="s">
        <v>202</v>
      </c>
      <c r="F95" s="149" t="s">
        <v>2</v>
      </c>
      <c r="G95" s="777"/>
      <c r="H95" s="363"/>
      <c r="I95" s="406"/>
      <c r="J95" s="365">
        <v>0</v>
      </c>
      <c r="K95" s="366"/>
      <c r="L95" s="367">
        <f t="shared" si="69"/>
        <v>0</v>
      </c>
      <c r="M95" s="368">
        <v>0</v>
      </c>
      <c r="N95" s="343">
        <f t="shared" si="70"/>
        <v>0</v>
      </c>
      <c r="O95" s="369">
        <f t="shared" si="71"/>
        <v>0</v>
      </c>
      <c r="P95" s="51" t="e">
        <f t="shared" si="72"/>
        <v>#DIV/0!</v>
      </c>
      <c r="Q95" s="364">
        <f t="shared" si="73"/>
        <v>0</v>
      </c>
    </row>
    <row r="96" spans="2:17">
      <c r="B96" s="357" t="s">
        <v>474</v>
      </c>
      <c r="C96" s="54" t="s">
        <v>203</v>
      </c>
      <c r="D96" s="149" t="s">
        <v>133</v>
      </c>
      <c r="E96" s="100" t="s">
        <v>204</v>
      </c>
      <c r="F96" s="149" t="s">
        <v>2</v>
      </c>
      <c r="G96" s="777"/>
      <c r="H96" s="363"/>
      <c r="I96" s="406"/>
      <c r="J96" s="365">
        <v>0</v>
      </c>
      <c r="K96" s="366"/>
      <c r="L96" s="367">
        <f t="shared" si="69"/>
        <v>0</v>
      </c>
      <c r="M96" s="368">
        <v>0</v>
      </c>
      <c r="N96" s="343">
        <f t="shared" si="70"/>
        <v>0</v>
      </c>
      <c r="O96" s="369">
        <f t="shared" si="71"/>
        <v>0</v>
      </c>
      <c r="P96" s="51" t="e">
        <f t="shared" si="72"/>
        <v>#DIV/0!</v>
      </c>
      <c r="Q96" s="364">
        <f t="shared" si="73"/>
        <v>0</v>
      </c>
    </row>
    <row r="97" spans="2:17">
      <c r="B97" s="357" t="s">
        <v>475</v>
      </c>
      <c r="C97" s="54" t="s">
        <v>205</v>
      </c>
      <c r="D97" s="149" t="s">
        <v>133</v>
      </c>
      <c r="E97" s="100" t="s">
        <v>206</v>
      </c>
      <c r="F97" s="149" t="s">
        <v>2</v>
      </c>
      <c r="G97" s="777"/>
      <c r="H97" s="363"/>
      <c r="I97" s="406"/>
      <c r="J97" s="365">
        <v>0</v>
      </c>
      <c r="K97" s="366"/>
      <c r="L97" s="367">
        <f t="shared" si="69"/>
        <v>0</v>
      </c>
      <c r="M97" s="368">
        <v>0</v>
      </c>
      <c r="N97" s="343">
        <f t="shared" si="70"/>
        <v>0</v>
      </c>
      <c r="O97" s="369">
        <f t="shared" si="71"/>
        <v>0</v>
      </c>
      <c r="P97" s="51" t="e">
        <f t="shared" si="72"/>
        <v>#DIV/0!</v>
      </c>
      <c r="Q97" s="364">
        <f t="shared" si="73"/>
        <v>0</v>
      </c>
    </row>
    <row r="98" spans="2:17">
      <c r="B98" s="23"/>
      <c r="C98" s="130" t="s">
        <v>207</v>
      </c>
      <c r="D98" s="1006" t="s">
        <v>208</v>
      </c>
      <c r="E98" s="1007"/>
      <c r="F98" s="1008"/>
      <c r="G98" s="759"/>
      <c r="H98" s="759"/>
      <c r="I98" s="399"/>
      <c r="J98" s="400"/>
      <c r="K98" s="401"/>
      <c r="L98" s="402"/>
      <c r="M98" s="403">
        <f t="shared" ref="M98:Q98" si="74">SUM(M99:M105)</f>
        <v>0</v>
      </c>
      <c r="N98" s="404">
        <f t="shared" si="74"/>
        <v>0</v>
      </c>
      <c r="O98" s="405">
        <f t="shared" si="74"/>
        <v>0</v>
      </c>
      <c r="P98" s="261" t="e">
        <f>ROUND(O98/I98,4)</f>
        <v>#DIV/0!</v>
      </c>
      <c r="Q98" s="399">
        <f t="shared" si="74"/>
        <v>0</v>
      </c>
    </row>
    <row r="99" spans="2:17">
      <c r="B99" s="357" t="s">
        <v>476</v>
      </c>
      <c r="C99" s="54" t="s">
        <v>209</v>
      </c>
      <c r="D99" s="149" t="s">
        <v>133</v>
      </c>
      <c r="E99" s="63" t="s">
        <v>210</v>
      </c>
      <c r="F99" s="149" t="s">
        <v>2</v>
      </c>
      <c r="G99" s="777"/>
      <c r="H99" s="363"/>
      <c r="I99" s="406"/>
      <c r="J99" s="365">
        <v>0</v>
      </c>
      <c r="K99" s="366"/>
      <c r="L99" s="367">
        <f t="shared" ref="L99:L105" si="75">ROUND(J99+K99,2)</f>
        <v>0</v>
      </c>
      <c r="M99" s="368">
        <v>0</v>
      </c>
      <c r="N99" s="343">
        <f t="shared" ref="N99:N105" si="76">ROUND(K99*H99,2)</f>
        <v>0</v>
      </c>
      <c r="O99" s="369">
        <f t="shared" ref="O99:O105" si="77">ROUND(M99+N99,2)</f>
        <v>0</v>
      </c>
      <c r="P99" s="51" t="e">
        <f t="shared" ref="P99:P105" si="78">ROUND(O99/I99,4)</f>
        <v>#DIV/0!</v>
      </c>
      <c r="Q99" s="364">
        <f t="shared" ref="Q99:Q105" si="79">ROUND(I99-O99,2)</f>
        <v>0</v>
      </c>
    </row>
    <row r="100" spans="2:17" ht="33.75">
      <c r="B100" s="357" t="s">
        <v>477</v>
      </c>
      <c r="C100" s="54" t="s">
        <v>211</v>
      </c>
      <c r="D100" s="149" t="s">
        <v>136</v>
      </c>
      <c r="E100" s="63" t="s">
        <v>212</v>
      </c>
      <c r="F100" s="149" t="s">
        <v>2</v>
      </c>
      <c r="G100" s="777"/>
      <c r="H100" s="363"/>
      <c r="I100" s="406"/>
      <c r="J100" s="365">
        <v>0</v>
      </c>
      <c r="K100" s="366"/>
      <c r="L100" s="367">
        <f t="shared" si="75"/>
        <v>0</v>
      </c>
      <c r="M100" s="368">
        <v>0</v>
      </c>
      <c r="N100" s="343">
        <f t="shared" si="76"/>
        <v>0</v>
      </c>
      <c r="O100" s="369">
        <f t="shared" si="77"/>
        <v>0</v>
      </c>
      <c r="P100" s="51" t="e">
        <f t="shared" si="78"/>
        <v>#DIV/0!</v>
      </c>
      <c r="Q100" s="364">
        <f t="shared" si="79"/>
        <v>0</v>
      </c>
    </row>
    <row r="101" spans="2:17">
      <c r="B101" s="357" t="s">
        <v>478</v>
      </c>
      <c r="C101" s="54" t="s">
        <v>213</v>
      </c>
      <c r="D101" s="149" t="s">
        <v>133</v>
      </c>
      <c r="E101" s="100" t="s">
        <v>214</v>
      </c>
      <c r="F101" s="149" t="s">
        <v>2</v>
      </c>
      <c r="G101" s="777"/>
      <c r="H101" s="363"/>
      <c r="I101" s="406"/>
      <c r="J101" s="365">
        <v>0</v>
      </c>
      <c r="K101" s="366"/>
      <c r="L101" s="367">
        <f t="shared" si="75"/>
        <v>0</v>
      </c>
      <c r="M101" s="368">
        <v>0</v>
      </c>
      <c r="N101" s="343">
        <f t="shared" si="76"/>
        <v>0</v>
      </c>
      <c r="O101" s="369">
        <f t="shared" si="77"/>
        <v>0</v>
      </c>
      <c r="P101" s="51" t="e">
        <f t="shared" si="78"/>
        <v>#DIV/0!</v>
      </c>
      <c r="Q101" s="364">
        <f t="shared" si="79"/>
        <v>0</v>
      </c>
    </row>
    <row r="102" spans="2:17">
      <c r="B102" s="357" t="s">
        <v>479</v>
      </c>
      <c r="C102" s="54" t="s">
        <v>215</v>
      </c>
      <c r="D102" s="149" t="s">
        <v>133</v>
      </c>
      <c r="E102" s="100" t="s">
        <v>216</v>
      </c>
      <c r="F102" s="149" t="s">
        <v>2</v>
      </c>
      <c r="G102" s="777"/>
      <c r="H102" s="363"/>
      <c r="I102" s="406"/>
      <c r="J102" s="365">
        <v>0</v>
      </c>
      <c r="K102" s="366"/>
      <c r="L102" s="367">
        <f t="shared" si="75"/>
        <v>0</v>
      </c>
      <c r="M102" s="368">
        <v>0</v>
      </c>
      <c r="N102" s="343">
        <f t="shared" si="76"/>
        <v>0</v>
      </c>
      <c r="O102" s="369">
        <f t="shared" si="77"/>
        <v>0</v>
      </c>
      <c r="P102" s="51" t="e">
        <f t="shared" si="78"/>
        <v>#DIV/0!</v>
      </c>
      <c r="Q102" s="364">
        <f t="shared" si="79"/>
        <v>0</v>
      </c>
    </row>
    <row r="103" spans="2:17">
      <c r="B103" s="357" t="s">
        <v>480</v>
      </c>
      <c r="C103" s="54" t="s">
        <v>217</v>
      </c>
      <c r="D103" s="149" t="s">
        <v>133</v>
      </c>
      <c r="E103" s="100" t="s">
        <v>218</v>
      </c>
      <c r="F103" s="149" t="s">
        <v>2</v>
      </c>
      <c r="G103" s="777"/>
      <c r="H103" s="363"/>
      <c r="I103" s="406"/>
      <c r="J103" s="365">
        <v>0</v>
      </c>
      <c r="K103" s="366"/>
      <c r="L103" s="367">
        <f t="shared" si="75"/>
        <v>0</v>
      </c>
      <c r="M103" s="368">
        <v>0</v>
      </c>
      <c r="N103" s="343">
        <f t="shared" si="76"/>
        <v>0</v>
      </c>
      <c r="O103" s="369">
        <f t="shared" si="77"/>
        <v>0</v>
      </c>
      <c r="P103" s="51" t="e">
        <f t="shared" si="78"/>
        <v>#DIV/0!</v>
      </c>
      <c r="Q103" s="364">
        <f t="shared" si="79"/>
        <v>0</v>
      </c>
    </row>
    <row r="104" spans="2:17">
      <c r="B104" s="357" t="s">
        <v>481</v>
      </c>
      <c r="C104" s="54" t="s">
        <v>219</v>
      </c>
      <c r="D104" s="149" t="s">
        <v>133</v>
      </c>
      <c r="E104" s="100" t="s">
        <v>220</v>
      </c>
      <c r="F104" s="149" t="s">
        <v>2</v>
      </c>
      <c r="G104" s="777"/>
      <c r="H104" s="363"/>
      <c r="I104" s="406"/>
      <c r="J104" s="365">
        <v>0</v>
      </c>
      <c r="K104" s="366"/>
      <c r="L104" s="367">
        <f t="shared" si="75"/>
        <v>0</v>
      </c>
      <c r="M104" s="368">
        <v>0</v>
      </c>
      <c r="N104" s="343">
        <f t="shared" si="76"/>
        <v>0</v>
      </c>
      <c r="O104" s="369">
        <f t="shared" si="77"/>
        <v>0</v>
      </c>
      <c r="P104" s="51" t="e">
        <f t="shared" si="78"/>
        <v>#DIV/0!</v>
      </c>
      <c r="Q104" s="364">
        <f t="shared" si="79"/>
        <v>0</v>
      </c>
    </row>
    <row r="105" spans="2:17">
      <c r="B105" s="357" t="s">
        <v>482</v>
      </c>
      <c r="C105" s="54" t="s">
        <v>221</v>
      </c>
      <c r="D105" s="149" t="s">
        <v>133</v>
      </c>
      <c r="E105" s="100" t="s">
        <v>222</v>
      </c>
      <c r="F105" s="149" t="s">
        <v>2</v>
      </c>
      <c r="G105" s="777"/>
      <c r="H105" s="363"/>
      <c r="I105" s="406"/>
      <c r="J105" s="365">
        <v>0</v>
      </c>
      <c r="K105" s="366"/>
      <c r="L105" s="367">
        <f t="shared" si="75"/>
        <v>0</v>
      </c>
      <c r="M105" s="368">
        <v>0</v>
      </c>
      <c r="N105" s="343">
        <f t="shared" si="76"/>
        <v>0</v>
      </c>
      <c r="O105" s="369">
        <f t="shared" si="77"/>
        <v>0</v>
      </c>
      <c r="P105" s="51" t="e">
        <f t="shared" si="78"/>
        <v>#DIV/0!</v>
      </c>
      <c r="Q105" s="364">
        <f t="shared" si="79"/>
        <v>0</v>
      </c>
    </row>
    <row r="106" spans="2:17">
      <c r="B106" s="23"/>
      <c r="C106" s="130" t="s">
        <v>223</v>
      </c>
      <c r="D106" s="1006" t="s">
        <v>224</v>
      </c>
      <c r="E106" s="1007"/>
      <c r="F106" s="1008"/>
      <c r="G106" s="759"/>
      <c r="H106" s="759"/>
      <c r="I106" s="399"/>
      <c r="J106" s="400"/>
      <c r="K106" s="401"/>
      <c r="L106" s="402"/>
      <c r="M106" s="403">
        <f t="shared" ref="M106:Q106" si="80">SUM(M107:M112)</f>
        <v>0</v>
      </c>
      <c r="N106" s="404">
        <f t="shared" si="80"/>
        <v>0</v>
      </c>
      <c r="O106" s="405">
        <f t="shared" si="80"/>
        <v>0</v>
      </c>
      <c r="P106" s="261" t="e">
        <f>ROUND(O106/I106,4)</f>
        <v>#DIV/0!</v>
      </c>
      <c r="Q106" s="399">
        <f t="shared" si="80"/>
        <v>0</v>
      </c>
    </row>
    <row r="107" spans="2:17">
      <c r="B107" s="357" t="s">
        <v>483</v>
      </c>
      <c r="C107" s="54" t="s">
        <v>225</v>
      </c>
      <c r="D107" s="149" t="s">
        <v>133</v>
      </c>
      <c r="E107" s="63" t="s">
        <v>226</v>
      </c>
      <c r="F107" s="149" t="s">
        <v>2</v>
      </c>
      <c r="G107" s="777"/>
      <c r="H107" s="363"/>
      <c r="I107" s="406"/>
      <c r="J107" s="365">
        <v>0</v>
      </c>
      <c r="K107" s="366"/>
      <c r="L107" s="367">
        <f t="shared" ref="L107:L112" si="81">ROUND(J107+K107,2)</f>
        <v>0</v>
      </c>
      <c r="M107" s="368">
        <v>0</v>
      </c>
      <c r="N107" s="343">
        <f t="shared" ref="N107:N112" si="82">ROUND(K107*H107,2)</f>
        <v>0</v>
      </c>
      <c r="O107" s="369">
        <f t="shared" ref="O107:O112" si="83">ROUND(M107+N107,2)</f>
        <v>0</v>
      </c>
      <c r="P107" s="51" t="e">
        <f t="shared" ref="P107:P112" si="84">ROUND(O107/I107,4)</f>
        <v>#DIV/0!</v>
      </c>
      <c r="Q107" s="364">
        <f t="shared" ref="Q107:Q112" si="85">ROUND(I107-O107,2)</f>
        <v>0</v>
      </c>
    </row>
    <row r="108" spans="2:17" ht="33.75">
      <c r="B108" s="357" t="s">
        <v>484</v>
      </c>
      <c r="C108" s="54" t="s">
        <v>227</v>
      </c>
      <c r="D108" s="149" t="s">
        <v>136</v>
      </c>
      <c r="E108" s="63" t="s">
        <v>228</v>
      </c>
      <c r="F108" s="149" t="s">
        <v>2</v>
      </c>
      <c r="G108" s="777"/>
      <c r="H108" s="363"/>
      <c r="I108" s="406"/>
      <c r="J108" s="365">
        <v>0</v>
      </c>
      <c r="K108" s="366"/>
      <c r="L108" s="367">
        <f t="shared" si="81"/>
        <v>0</v>
      </c>
      <c r="M108" s="368">
        <v>0</v>
      </c>
      <c r="N108" s="343">
        <f t="shared" si="82"/>
        <v>0</v>
      </c>
      <c r="O108" s="369">
        <f t="shared" si="83"/>
        <v>0</v>
      </c>
      <c r="P108" s="51" t="e">
        <f t="shared" si="84"/>
        <v>#DIV/0!</v>
      </c>
      <c r="Q108" s="364">
        <f t="shared" si="85"/>
        <v>0</v>
      </c>
    </row>
    <row r="109" spans="2:17">
      <c r="B109" s="357" t="s">
        <v>485</v>
      </c>
      <c r="C109" s="54" t="s">
        <v>229</v>
      </c>
      <c r="D109" s="149" t="s">
        <v>133</v>
      </c>
      <c r="E109" s="100" t="s">
        <v>230</v>
      </c>
      <c r="F109" s="149" t="s">
        <v>2</v>
      </c>
      <c r="G109" s="777"/>
      <c r="H109" s="363"/>
      <c r="I109" s="406"/>
      <c r="J109" s="365">
        <v>0</v>
      </c>
      <c r="K109" s="366"/>
      <c r="L109" s="367">
        <f t="shared" si="81"/>
        <v>0</v>
      </c>
      <c r="M109" s="368">
        <v>0</v>
      </c>
      <c r="N109" s="343">
        <f t="shared" si="82"/>
        <v>0</v>
      </c>
      <c r="O109" s="369">
        <f t="shared" si="83"/>
        <v>0</v>
      </c>
      <c r="P109" s="51" t="e">
        <f t="shared" si="84"/>
        <v>#DIV/0!</v>
      </c>
      <c r="Q109" s="364">
        <f t="shared" si="85"/>
        <v>0</v>
      </c>
    </row>
    <row r="110" spans="2:17">
      <c r="B110" s="357" t="s">
        <v>486</v>
      </c>
      <c r="C110" s="54" t="s">
        <v>231</v>
      </c>
      <c r="D110" s="149" t="s">
        <v>133</v>
      </c>
      <c r="E110" s="100" t="s">
        <v>232</v>
      </c>
      <c r="F110" s="149" t="s">
        <v>2</v>
      </c>
      <c r="G110" s="777"/>
      <c r="H110" s="363"/>
      <c r="I110" s="406"/>
      <c r="J110" s="365">
        <v>0</v>
      </c>
      <c r="K110" s="366"/>
      <c r="L110" s="367">
        <f t="shared" si="81"/>
        <v>0</v>
      </c>
      <c r="M110" s="368">
        <v>0</v>
      </c>
      <c r="N110" s="343">
        <f t="shared" si="82"/>
        <v>0</v>
      </c>
      <c r="O110" s="369">
        <f t="shared" si="83"/>
        <v>0</v>
      </c>
      <c r="P110" s="51" t="e">
        <f t="shared" si="84"/>
        <v>#DIV/0!</v>
      </c>
      <c r="Q110" s="364">
        <f t="shared" si="85"/>
        <v>0</v>
      </c>
    </row>
    <row r="111" spans="2:17">
      <c r="B111" s="357" t="s">
        <v>487</v>
      </c>
      <c r="C111" s="54" t="s">
        <v>233</v>
      </c>
      <c r="D111" s="149" t="s">
        <v>133</v>
      </c>
      <c r="E111" s="100" t="s">
        <v>234</v>
      </c>
      <c r="F111" s="149" t="s">
        <v>2</v>
      </c>
      <c r="G111" s="777"/>
      <c r="H111" s="363"/>
      <c r="I111" s="406"/>
      <c r="J111" s="365">
        <v>0</v>
      </c>
      <c r="K111" s="366"/>
      <c r="L111" s="367">
        <f t="shared" si="81"/>
        <v>0</v>
      </c>
      <c r="M111" s="368">
        <v>0</v>
      </c>
      <c r="N111" s="343">
        <f t="shared" si="82"/>
        <v>0</v>
      </c>
      <c r="O111" s="369">
        <f t="shared" si="83"/>
        <v>0</v>
      </c>
      <c r="P111" s="51" t="e">
        <f t="shared" si="84"/>
        <v>#DIV/0!</v>
      </c>
      <c r="Q111" s="364">
        <f t="shared" si="85"/>
        <v>0</v>
      </c>
    </row>
    <row r="112" spans="2:17">
      <c r="B112" s="357" t="s">
        <v>488</v>
      </c>
      <c r="C112" s="54" t="s">
        <v>235</v>
      </c>
      <c r="D112" s="149" t="s">
        <v>133</v>
      </c>
      <c r="E112" s="100" t="s">
        <v>236</v>
      </c>
      <c r="F112" s="149" t="s">
        <v>2</v>
      </c>
      <c r="G112" s="777"/>
      <c r="H112" s="363"/>
      <c r="I112" s="406"/>
      <c r="J112" s="365">
        <v>0</v>
      </c>
      <c r="K112" s="366"/>
      <c r="L112" s="367">
        <f t="shared" si="81"/>
        <v>0</v>
      </c>
      <c r="M112" s="368">
        <v>0</v>
      </c>
      <c r="N112" s="343">
        <f t="shared" si="82"/>
        <v>0</v>
      </c>
      <c r="O112" s="369">
        <f t="shared" si="83"/>
        <v>0</v>
      </c>
      <c r="P112" s="51" t="e">
        <f t="shared" si="84"/>
        <v>#DIV/0!</v>
      </c>
      <c r="Q112" s="364">
        <f t="shared" si="85"/>
        <v>0</v>
      </c>
    </row>
    <row r="113" spans="2:17">
      <c r="B113" s="23"/>
      <c r="C113" s="130" t="s">
        <v>237</v>
      </c>
      <c r="D113" s="1006" t="s">
        <v>238</v>
      </c>
      <c r="E113" s="1007"/>
      <c r="F113" s="1008"/>
      <c r="G113" s="759"/>
      <c r="H113" s="759"/>
      <c r="I113" s="399"/>
      <c r="J113" s="400"/>
      <c r="K113" s="401"/>
      <c r="L113" s="402"/>
      <c r="M113" s="403">
        <f t="shared" ref="M113:Q113" si="86">SUM(M114:M119)</f>
        <v>0</v>
      </c>
      <c r="N113" s="404">
        <f t="shared" si="86"/>
        <v>0</v>
      </c>
      <c r="O113" s="405">
        <f t="shared" si="86"/>
        <v>0</v>
      </c>
      <c r="P113" s="261" t="e">
        <f>ROUND(O113/I113,4)</f>
        <v>#DIV/0!</v>
      </c>
      <c r="Q113" s="399">
        <f t="shared" si="86"/>
        <v>0</v>
      </c>
    </row>
    <row r="114" spans="2:17">
      <c r="B114" s="357" t="s">
        <v>489</v>
      </c>
      <c r="C114" s="54" t="s">
        <v>239</v>
      </c>
      <c r="D114" s="149" t="s">
        <v>133</v>
      </c>
      <c r="E114" s="63" t="s">
        <v>240</v>
      </c>
      <c r="F114" s="149" t="s">
        <v>2</v>
      </c>
      <c r="G114" s="777"/>
      <c r="H114" s="363"/>
      <c r="I114" s="406"/>
      <c r="J114" s="365">
        <v>0</v>
      </c>
      <c r="K114" s="366"/>
      <c r="L114" s="367">
        <f t="shared" ref="L114:L119" si="87">ROUND(J114+K114,2)</f>
        <v>0</v>
      </c>
      <c r="M114" s="368">
        <v>0</v>
      </c>
      <c r="N114" s="343">
        <f t="shared" ref="N114:N119" si="88">ROUND(K114*H114,2)</f>
        <v>0</v>
      </c>
      <c r="O114" s="369">
        <f t="shared" ref="O114:O119" si="89">ROUND(M114+N114,2)</f>
        <v>0</v>
      </c>
      <c r="P114" s="51" t="e">
        <f t="shared" ref="P114:P119" si="90">ROUND(O114/I114,4)</f>
        <v>#DIV/0!</v>
      </c>
      <c r="Q114" s="364">
        <f t="shared" ref="Q114:Q119" si="91">ROUND(I114-O114,2)</f>
        <v>0</v>
      </c>
    </row>
    <row r="115" spans="2:17" ht="33.75">
      <c r="B115" s="357" t="s">
        <v>490</v>
      </c>
      <c r="C115" s="54" t="s">
        <v>241</v>
      </c>
      <c r="D115" s="149" t="s">
        <v>136</v>
      </c>
      <c r="E115" s="63" t="s">
        <v>242</v>
      </c>
      <c r="F115" s="149" t="s">
        <v>2</v>
      </c>
      <c r="G115" s="777"/>
      <c r="H115" s="363"/>
      <c r="I115" s="406"/>
      <c r="J115" s="365">
        <v>0</v>
      </c>
      <c r="K115" s="366"/>
      <c r="L115" s="367">
        <f t="shared" si="87"/>
        <v>0</v>
      </c>
      <c r="M115" s="368">
        <v>0</v>
      </c>
      <c r="N115" s="343">
        <f t="shared" si="88"/>
        <v>0</v>
      </c>
      <c r="O115" s="369">
        <f t="shared" si="89"/>
        <v>0</v>
      </c>
      <c r="P115" s="51" t="e">
        <f t="shared" si="90"/>
        <v>#DIV/0!</v>
      </c>
      <c r="Q115" s="364">
        <f t="shared" si="91"/>
        <v>0</v>
      </c>
    </row>
    <row r="116" spans="2:17">
      <c r="B116" s="357" t="s">
        <v>491</v>
      </c>
      <c r="C116" s="54" t="s">
        <v>243</v>
      </c>
      <c r="D116" s="149" t="s">
        <v>133</v>
      </c>
      <c r="E116" s="100" t="s">
        <v>244</v>
      </c>
      <c r="F116" s="149" t="s">
        <v>2</v>
      </c>
      <c r="G116" s="777"/>
      <c r="H116" s="363"/>
      <c r="I116" s="406"/>
      <c r="J116" s="365">
        <v>0</v>
      </c>
      <c r="K116" s="366"/>
      <c r="L116" s="367">
        <f t="shared" si="87"/>
        <v>0</v>
      </c>
      <c r="M116" s="368">
        <v>0</v>
      </c>
      <c r="N116" s="343">
        <f t="shared" si="88"/>
        <v>0</v>
      </c>
      <c r="O116" s="369">
        <f t="shared" si="89"/>
        <v>0</v>
      </c>
      <c r="P116" s="51" t="e">
        <f t="shared" si="90"/>
        <v>#DIV/0!</v>
      </c>
      <c r="Q116" s="364">
        <f t="shared" si="91"/>
        <v>0</v>
      </c>
    </row>
    <row r="117" spans="2:17">
      <c r="B117" s="357" t="s">
        <v>492</v>
      </c>
      <c r="C117" s="54" t="s">
        <v>245</v>
      </c>
      <c r="D117" s="149" t="s">
        <v>133</v>
      </c>
      <c r="E117" s="100" t="s">
        <v>246</v>
      </c>
      <c r="F117" s="149" t="s">
        <v>2</v>
      </c>
      <c r="G117" s="777"/>
      <c r="H117" s="363"/>
      <c r="I117" s="406"/>
      <c r="J117" s="365">
        <v>0</v>
      </c>
      <c r="K117" s="366"/>
      <c r="L117" s="367">
        <f t="shared" si="87"/>
        <v>0</v>
      </c>
      <c r="M117" s="368">
        <v>0</v>
      </c>
      <c r="N117" s="343">
        <f t="shared" si="88"/>
        <v>0</v>
      </c>
      <c r="O117" s="369">
        <f t="shared" si="89"/>
        <v>0</v>
      </c>
      <c r="P117" s="51" t="e">
        <f t="shared" si="90"/>
        <v>#DIV/0!</v>
      </c>
      <c r="Q117" s="364">
        <f t="shared" si="91"/>
        <v>0</v>
      </c>
    </row>
    <row r="118" spans="2:17">
      <c r="B118" s="357" t="s">
        <v>493</v>
      </c>
      <c r="C118" s="54" t="s">
        <v>247</v>
      </c>
      <c r="D118" s="149" t="s">
        <v>133</v>
      </c>
      <c r="E118" s="100" t="s">
        <v>248</v>
      </c>
      <c r="F118" s="149" t="s">
        <v>2</v>
      </c>
      <c r="G118" s="777"/>
      <c r="H118" s="363"/>
      <c r="I118" s="406"/>
      <c r="J118" s="365">
        <v>0</v>
      </c>
      <c r="K118" s="366"/>
      <c r="L118" s="367">
        <f t="shared" si="87"/>
        <v>0</v>
      </c>
      <c r="M118" s="368">
        <v>0</v>
      </c>
      <c r="N118" s="343">
        <f t="shared" si="88"/>
        <v>0</v>
      </c>
      <c r="O118" s="369">
        <f t="shared" si="89"/>
        <v>0</v>
      </c>
      <c r="P118" s="51" t="e">
        <f t="shared" si="90"/>
        <v>#DIV/0!</v>
      </c>
      <c r="Q118" s="364">
        <f t="shared" si="91"/>
        <v>0</v>
      </c>
    </row>
    <row r="119" spans="2:17">
      <c r="B119" s="357" t="s">
        <v>494</v>
      </c>
      <c r="C119" s="54" t="s">
        <v>249</v>
      </c>
      <c r="D119" s="149" t="s">
        <v>133</v>
      </c>
      <c r="E119" s="100" t="s">
        <v>250</v>
      </c>
      <c r="F119" s="149" t="s">
        <v>2</v>
      </c>
      <c r="G119" s="777"/>
      <c r="H119" s="363"/>
      <c r="I119" s="406"/>
      <c r="J119" s="365">
        <v>0</v>
      </c>
      <c r="K119" s="366"/>
      <c r="L119" s="367">
        <f t="shared" si="87"/>
        <v>0</v>
      </c>
      <c r="M119" s="368">
        <v>0</v>
      </c>
      <c r="N119" s="343">
        <f t="shared" si="88"/>
        <v>0</v>
      </c>
      <c r="O119" s="369">
        <f t="shared" si="89"/>
        <v>0</v>
      </c>
      <c r="P119" s="51" t="e">
        <f t="shared" si="90"/>
        <v>#DIV/0!</v>
      </c>
      <c r="Q119" s="364">
        <f t="shared" si="91"/>
        <v>0</v>
      </c>
    </row>
    <row r="120" spans="2:17">
      <c r="B120" s="23"/>
      <c r="C120" s="130" t="s">
        <v>251</v>
      </c>
      <c r="D120" s="1006" t="s">
        <v>252</v>
      </c>
      <c r="E120" s="1007"/>
      <c r="F120" s="1008"/>
      <c r="G120" s="759"/>
      <c r="H120" s="759"/>
      <c r="I120" s="399"/>
      <c r="J120" s="400"/>
      <c r="K120" s="401"/>
      <c r="L120" s="402"/>
      <c r="M120" s="403">
        <f t="shared" ref="M120:Q120" si="92">SUM(M121:M126)</f>
        <v>0</v>
      </c>
      <c r="N120" s="404">
        <f t="shared" si="92"/>
        <v>0</v>
      </c>
      <c r="O120" s="405">
        <f t="shared" si="92"/>
        <v>0</v>
      </c>
      <c r="P120" s="261" t="e">
        <f>ROUND(O120/I120,4)</f>
        <v>#DIV/0!</v>
      </c>
      <c r="Q120" s="399">
        <f t="shared" si="92"/>
        <v>0</v>
      </c>
    </row>
    <row r="121" spans="2:17">
      <c r="B121" s="357" t="s">
        <v>495</v>
      </c>
      <c r="C121" s="54" t="s">
        <v>253</v>
      </c>
      <c r="D121" s="149" t="s">
        <v>133</v>
      </c>
      <c r="E121" s="63" t="s">
        <v>254</v>
      </c>
      <c r="F121" s="149" t="s">
        <v>2</v>
      </c>
      <c r="G121" s="777"/>
      <c r="H121" s="363"/>
      <c r="I121" s="406"/>
      <c r="J121" s="365">
        <v>0</v>
      </c>
      <c r="K121" s="366"/>
      <c r="L121" s="367">
        <f t="shared" ref="L121:L126" si="93">ROUND(J121+K121,2)</f>
        <v>0</v>
      </c>
      <c r="M121" s="368">
        <v>0</v>
      </c>
      <c r="N121" s="343">
        <f t="shared" ref="N121:N126" si="94">ROUND(K121*H121,2)</f>
        <v>0</v>
      </c>
      <c r="O121" s="369">
        <f t="shared" ref="O121:O126" si="95">ROUND(M121+N121,2)</f>
        <v>0</v>
      </c>
      <c r="P121" s="51" t="e">
        <f t="shared" ref="P121:P126" si="96">ROUND(O121/I121,4)</f>
        <v>#DIV/0!</v>
      </c>
      <c r="Q121" s="364">
        <f t="shared" ref="Q121:Q126" si="97">ROUND(I121-O121,2)</f>
        <v>0</v>
      </c>
    </row>
    <row r="122" spans="2:17" ht="33.75">
      <c r="B122" s="357" t="s">
        <v>496</v>
      </c>
      <c r="C122" s="54" t="s">
        <v>255</v>
      </c>
      <c r="D122" s="149" t="s">
        <v>136</v>
      </c>
      <c r="E122" s="63" t="s">
        <v>256</v>
      </c>
      <c r="F122" s="149" t="s">
        <v>2</v>
      </c>
      <c r="G122" s="777"/>
      <c r="H122" s="363"/>
      <c r="I122" s="406"/>
      <c r="J122" s="365">
        <v>0</v>
      </c>
      <c r="K122" s="366"/>
      <c r="L122" s="367">
        <f t="shared" si="93"/>
        <v>0</v>
      </c>
      <c r="M122" s="368">
        <v>0</v>
      </c>
      <c r="N122" s="343">
        <f t="shared" si="94"/>
        <v>0</v>
      </c>
      <c r="O122" s="369">
        <f t="shared" si="95"/>
        <v>0</v>
      </c>
      <c r="P122" s="51" t="e">
        <f t="shared" si="96"/>
        <v>#DIV/0!</v>
      </c>
      <c r="Q122" s="364">
        <f t="shared" si="97"/>
        <v>0</v>
      </c>
    </row>
    <row r="123" spans="2:17">
      <c r="B123" s="357" t="s">
        <v>497</v>
      </c>
      <c r="C123" s="54" t="s">
        <v>257</v>
      </c>
      <c r="D123" s="149" t="s">
        <v>133</v>
      </c>
      <c r="E123" s="100" t="s">
        <v>258</v>
      </c>
      <c r="F123" s="149" t="s">
        <v>2</v>
      </c>
      <c r="G123" s="777"/>
      <c r="H123" s="363"/>
      <c r="I123" s="406"/>
      <c r="J123" s="365">
        <v>0</v>
      </c>
      <c r="K123" s="366"/>
      <c r="L123" s="367">
        <f t="shared" si="93"/>
        <v>0</v>
      </c>
      <c r="M123" s="368">
        <v>0</v>
      </c>
      <c r="N123" s="343">
        <f t="shared" si="94"/>
        <v>0</v>
      </c>
      <c r="O123" s="369">
        <f t="shared" si="95"/>
        <v>0</v>
      </c>
      <c r="P123" s="51" t="e">
        <f t="shared" si="96"/>
        <v>#DIV/0!</v>
      </c>
      <c r="Q123" s="364">
        <f t="shared" si="97"/>
        <v>0</v>
      </c>
    </row>
    <row r="124" spans="2:17">
      <c r="B124" s="357" t="s">
        <v>498</v>
      </c>
      <c r="C124" s="54" t="s">
        <v>259</v>
      </c>
      <c r="D124" s="149" t="s">
        <v>133</v>
      </c>
      <c r="E124" s="100" t="s">
        <v>260</v>
      </c>
      <c r="F124" s="149" t="s">
        <v>2</v>
      </c>
      <c r="G124" s="777"/>
      <c r="H124" s="363"/>
      <c r="I124" s="406"/>
      <c r="J124" s="365">
        <v>0</v>
      </c>
      <c r="K124" s="366"/>
      <c r="L124" s="367">
        <f t="shared" si="93"/>
        <v>0</v>
      </c>
      <c r="M124" s="368">
        <v>0</v>
      </c>
      <c r="N124" s="343">
        <f t="shared" si="94"/>
        <v>0</v>
      </c>
      <c r="O124" s="369">
        <f t="shared" si="95"/>
        <v>0</v>
      </c>
      <c r="P124" s="51" t="e">
        <f t="shared" si="96"/>
        <v>#DIV/0!</v>
      </c>
      <c r="Q124" s="364">
        <f t="shared" si="97"/>
        <v>0</v>
      </c>
    </row>
    <row r="125" spans="2:17">
      <c r="B125" s="357" t="s">
        <v>499</v>
      </c>
      <c r="C125" s="54" t="s">
        <v>261</v>
      </c>
      <c r="D125" s="149" t="s">
        <v>133</v>
      </c>
      <c r="E125" s="100" t="s">
        <v>262</v>
      </c>
      <c r="F125" s="149" t="s">
        <v>2</v>
      </c>
      <c r="G125" s="777"/>
      <c r="H125" s="363"/>
      <c r="I125" s="406"/>
      <c r="J125" s="365">
        <v>0</v>
      </c>
      <c r="K125" s="366"/>
      <c r="L125" s="367">
        <f t="shared" si="93"/>
        <v>0</v>
      </c>
      <c r="M125" s="368">
        <v>0</v>
      </c>
      <c r="N125" s="343">
        <f t="shared" si="94"/>
        <v>0</v>
      </c>
      <c r="O125" s="369">
        <f t="shared" si="95"/>
        <v>0</v>
      </c>
      <c r="P125" s="51" t="e">
        <f t="shared" si="96"/>
        <v>#DIV/0!</v>
      </c>
      <c r="Q125" s="364">
        <f t="shared" si="97"/>
        <v>0</v>
      </c>
    </row>
    <row r="126" spans="2:17">
      <c r="B126" s="357" t="s">
        <v>500</v>
      </c>
      <c r="C126" s="54" t="s">
        <v>263</v>
      </c>
      <c r="D126" s="149" t="s">
        <v>133</v>
      </c>
      <c r="E126" s="100" t="s">
        <v>264</v>
      </c>
      <c r="F126" s="149" t="s">
        <v>2</v>
      </c>
      <c r="G126" s="777"/>
      <c r="H126" s="363"/>
      <c r="I126" s="406"/>
      <c r="J126" s="365">
        <v>0</v>
      </c>
      <c r="K126" s="366"/>
      <c r="L126" s="367">
        <f t="shared" si="93"/>
        <v>0</v>
      </c>
      <c r="M126" s="368">
        <v>0</v>
      </c>
      <c r="N126" s="343">
        <f t="shared" si="94"/>
        <v>0</v>
      </c>
      <c r="O126" s="369">
        <f t="shared" si="95"/>
        <v>0</v>
      </c>
      <c r="P126" s="51" t="e">
        <f t="shared" si="96"/>
        <v>#DIV/0!</v>
      </c>
      <c r="Q126" s="364">
        <f t="shared" si="97"/>
        <v>0</v>
      </c>
    </row>
    <row r="127" spans="2:17">
      <c r="B127" s="23"/>
      <c r="C127" s="130" t="s">
        <v>265</v>
      </c>
      <c r="D127" s="1006" t="s">
        <v>266</v>
      </c>
      <c r="E127" s="1007"/>
      <c r="F127" s="1008"/>
      <c r="G127" s="759"/>
      <c r="H127" s="759"/>
      <c r="I127" s="399"/>
      <c r="J127" s="400"/>
      <c r="K127" s="401"/>
      <c r="L127" s="402"/>
      <c r="M127" s="403">
        <f t="shared" ref="M127:Q127" si="98">SUM(M128:M133)</f>
        <v>0</v>
      </c>
      <c r="N127" s="404">
        <f t="shared" si="98"/>
        <v>0</v>
      </c>
      <c r="O127" s="405">
        <f t="shared" si="98"/>
        <v>0</v>
      </c>
      <c r="P127" s="261" t="e">
        <f>ROUND(O127/I127,4)</f>
        <v>#DIV/0!</v>
      </c>
      <c r="Q127" s="399">
        <f t="shared" si="98"/>
        <v>0</v>
      </c>
    </row>
    <row r="128" spans="2:17">
      <c r="B128" s="357" t="s">
        <v>501</v>
      </c>
      <c r="C128" s="54" t="s">
        <v>267</v>
      </c>
      <c r="D128" s="149" t="s">
        <v>133</v>
      </c>
      <c r="E128" s="63" t="s">
        <v>268</v>
      </c>
      <c r="F128" s="149" t="s">
        <v>2</v>
      </c>
      <c r="G128" s="777"/>
      <c r="H128" s="363"/>
      <c r="I128" s="406"/>
      <c r="J128" s="365">
        <v>0</v>
      </c>
      <c r="K128" s="366"/>
      <c r="L128" s="367">
        <f t="shared" ref="L128:L133" si="99">ROUND(J128+K128,2)</f>
        <v>0</v>
      </c>
      <c r="M128" s="368">
        <v>0</v>
      </c>
      <c r="N128" s="343">
        <f t="shared" ref="N128:N133" si="100">ROUND(K128*H128,2)</f>
        <v>0</v>
      </c>
      <c r="O128" s="369">
        <f t="shared" ref="O128:O133" si="101">ROUND(M128+N128,2)</f>
        <v>0</v>
      </c>
      <c r="P128" s="51" t="e">
        <f t="shared" ref="P128:P133" si="102">ROUND(O128/I128,4)</f>
        <v>#DIV/0!</v>
      </c>
      <c r="Q128" s="364">
        <f t="shared" ref="Q128:Q133" si="103">ROUND(I128-O128,2)</f>
        <v>0</v>
      </c>
    </row>
    <row r="129" spans="2:17" ht="33.75">
      <c r="B129" s="357" t="s">
        <v>502</v>
      </c>
      <c r="C129" s="54" t="s">
        <v>269</v>
      </c>
      <c r="D129" s="149" t="s">
        <v>136</v>
      </c>
      <c r="E129" s="63" t="s">
        <v>270</v>
      </c>
      <c r="F129" s="149" t="s">
        <v>2</v>
      </c>
      <c r="G129" s="777"/>
      <c r="H129" s="363"/>
      <c r="I129" s="406"/>
      <c r="J129" s="365">
        <v>0</v>
      </c>
      <c r="K129" s="366"/>
      <c r="L129" s="367">
        <f t="shared" si="99"/>
        <v>0</v>
      </c>
      <c r="M129" s="368">
        <v>0</v>
      </c>
      <c r="N129" s="343">
        <f t="shared" si="100"/>
        <v>0</v>
      </c>
      <c r="O129" s="369">
        <f t="shared" si="101"/>
        <v>0</v>
      </c>
      <c r="P129" s="51" t="e">
        <f t="shared" si="102"/>
        <v>#DIV/0!</v>
      </c>
      <c r="Q129" s="364">
        <f t="shared" si="103"/>
        <v>0</v>
      </c>
    </row>
    <row r="130" spans="2:17">
      <c r="B130" s="357" t="s">
        <v>503</v>
      </c>
      <c r="C130" s="54" t="s">
        <v>271</v>
      </c>
      <c r="D130" s="149" t="s">
        <v>133</v>
      </c>
      <c r="E130" s="100" t="s">
        <v>272</v>
      </c>
      <c r="F130" s="149" t="s">
        <v>2</v>
      </c>
      <c r="G130" s="777"/>
      <c r="H130" s="363"/>
      <c r="I130" s="406"/>
      <c r="J130" s="365">
        <v>0</v>
      </c>
      <c r="K130" s="366"/>
      <c r="L130" s="367">
        <f t="shared" si="99"/>
        <v>0</v>
      </c>
      <c r="M130" s="368">
        <v>0</v>
      </c>
      <c r="N130" s="343">
        <f t="shared" si="100"/>
        <v>0</v>
      </c>
      <c r="O130" s="369">
        <f t="shared" si="101"/>
        <v>0</v>
      </c>
      <c r="P130" s="51" t="e">
        <f t="shared" si="102"/>
        <v>#DIV/0!</v>
      </c>
      <c r="Q130" s="364">
        <f t="shared" si="103"/>
        <v>0</v>
      </c>
    </row>
    <row r="131" spans="2:17">
      <c r="B131" s="357" t="s">
        <v>504</v>
      </c>
      <c r="C131" s="54" t="s">
        <v>273</v>
      </c>
      <c r="D131" s="149" t="s">
        <v>133</v>
      </c>
      <c r="E131" s="100" t="s">
        <v>274</v>
      </c>
      <c r="F131" s="149" t="s">
        <v>2</v>
      </c>
      <c r="G131" s="777"/>
      <c r="H131" s="363"/>
      <c r="I131" s="406"/>
      <c r="J131" s="365">
        <v>0</v>
      </c>
      <c r="K131" s="366"/>
      <c r="L131" s="367">
        <f t="shared" si="99"/>
        <v>0</v>
      </c>
      <c r="M131" s="368">
        <v>0</v>
      </c>
      <c r="N131" s="343">
        <f t="shared" si="100"/>
        <v>0</v>
      </c>
      <c r="O131" s="369">
        <f t="shared" si="101"/>
        <v>0</v>
      </c>
      <c r="P131" s="51" t="e">
        <f t="shared" si="102"/>
        <v>#DIV/0!</v>
      </c>
      <c r="Q131" s="364">
        <f t="shared" si="103"/>
        <v>0</v>
      </c>
    </row>
    <row r="132" spans="2:17">
      <c r="B132" s="357" t="s">
        <v>505</v>
      </c>
      <c r="C132" s="54" t="s">
        <v>275</v>
      </c>
      <c r="D132" s="149" t="s">
        <v>133</v>
      </c>
      <c r="E132" s="100" t="s">
        <v>276</v>
      </c>
      <c r="F132" s="149" t="s">
        <v>2</v>
      </c>
      <c r="G132" s="777"/>
      <c r="H132" s="363"/>
      <c r="I132" s="406"/>
      <c r="J132" s="365">
        <v>0</v>
      </c>
      <c r="K132" s="366"/>
      <c r="L132" s="367">
        <f t="shared" si="99"/>
        <v>0</v>
      </c>
      <c r="M132" s="368">
        <v>0</v>
      </c>
      <c r="N132" s="343">
        <f t="shared" si="100"/>
        <v>0</v>
      </c>
      <c r="O132" s="369">
        <f t="shared" si="101"/>
        <v>0</v>
      </c>
      <c r="P132" s="51" t="e">
        <f t="shared" si="102"/>
        <v>#DIV/0!</v>
      </c>
      <c r="Q132" s="364">
        <f t="shared" si="103"/>
        <v>0</v>
      </c>
    </row>
    <row r="133" spans="2:17">
      <c r="B133" s="357" t="s">
        <v>506</v>
      </c>
      <c r="C133" s="54" t="s">
        <v>277</v>
      </c>
      <c r="D133" s="149" t="s">
        <v>133</v>
      </c>
      <c r="E133" s="100" t="s">
        <v>278</v>
      </c>
      <c r="F133" s="149" t="s">
        <v>2</v>
      </c>
      <c r="G133" s="777"/>
      <c r="H133" s="363"/>
      <c r="I133" s="406"/>
      <c r="J133" s="365">
        <v>0</v>
      </c>
      <c r="K133" s="366"/>
      <c r="L133" s="367">
        <f t="shared" si="99"/>
        <v>0</v>
      </c>
      <c r="M133" s="368">
        <v>0</v>
      </c>
      <c r="N133" s="343">
        <f t="shared" si="100"/>
        <v>0</v>
      </c>
      <c r="O133" s="369">
        <f t="shared" si="101"/>
        <v>0</v>
      </c>
      <c r="P133" s="51" t="e">
        <f t="shared" si="102"/>
        <v>#DIV/0!</v>
      </c>
      <c r="Q133" s="364">
        <f t="shared" si="103"/>
        <v>0</v>
      </c>
    </row>
    <row r="134" spans="2:17">
      <c r="B134" s="23"/>
      <c r="C134" s="130" t="s">
        <v>279</v>
      </c>
      <c r="D134" s="1006" t="s">
        <v>280</v>
      </c>
      <c r="E134" s="1007"/>
      <c r="F134" s="1008"/>
      <c r="G134" s="759"/>
      <c r="H134" s="759"/>
      <c r="I134" s="399"/>
      <c r="J134" s="400"/>
      <c r="K134" s="401"/>
      <c r="L134" s="402"/>
      <c r="M134" s="403">
        <f t="shared" ref="M134:Q134" si="104">SUM(M135:M138)</f>
        <v>0</v>
      </c>
      <c r="N134" s="404">
        <f t="shared" si="104"/>
        <v>0</v>
      </c>
      <c r="O134" s="405">
        <f t="shared" si="104"/>
        <v>0</v>
      </c>
      <c r="P134" s="261" t="e">
        <f>ROUND(O134/I134,4)</f>
        <v>#DIV/0!</v>
      </c>
      <c r="Q134" s="399">
        <f t="shared" si="104"/>
        <v>0</v>
      </c>
    </row>
    <row r="135" spans="2:17">
      <c r="B135" s="357" t="s">
        <v>507</v>
      </c>
      <c r="C135" s="54" t="s">
        <v>281</v>
      </c>
      <c r="D135" s="358" t="s">
        <v>282</v>
      </c>
      <c r="E135" s="426" t="s">
        <v>283</v>
      </c>
      <c r="F135" s="149" t="s">
        <v>2</v>
      </c>
      <c r="G135" s="777"/>
      <c r="H135" s="363"/>
      <c r="I135" s="406"/>
      <c r="J135" s="365">
        <v>0</v>
      </c>
      <c r="K135" s="366"/>
      <c r="L135" s="367">
        <f t="shared" ref="L135:L138" si="105">ROUND(J135+K135,2)</f>
        <v>0</v>
      </c>
      <c r="M135" s="368">
        <v>0</v>
      </c>
      <c r="N135" s="343">
        <f t="shared" ref="N135:N138" si="106">ROUND(K135*H135,2)</f>
        <v>0</v>
      </c>
      <c r="O135" s="369">
        <f t="shared" ref="O135:O138" si="107">ROUND(M135+N135,2)</f>
        <v>0</v>
      </c>
      <c r="P135" s="51" t="e">
        <f t="shared" ref="P135:P138" si="108">ROUND(O135/I135,4)</f>
        <v>#DIV/0!</v>
      </c>
      <c r="Q135" s="364">
        <f t="shared" ref="Q135:Q138" si="109">ROUND(I135-O135,2)</f>
        <v>0</v>
      </c>
    </row>
    <row r="136" spans="2:17">
      <c r="B136" s="357" t="s">
        <v>508</v>
      </c>
      <c r="C136" s="54" t="s">
        <v>284</v>
      </c>
      <c r="D136" s="358" t="s">
        <v>282</v>
      </c>
      <c r="E136" s="426" t="s">
        <v>285</v>
      </c>
      <c r="F136" s="149" t="s">
        <v>2</v>
      </c>
      <c r="G136" s="777"/>
      <c r="H136" s="363"/>
      <c r="I136" s="406"/>
      <c r="J136" s="365">
        <v>0</v>
      </c>
      <c r="K136" s="366"/>
      <c r="L136" s="367">
        <f t="shared" si="105"/>
        <v>0</v>
      </c>
      <c r="M136" s="368">
        <v>0</v>
      </c>
      <c r="N136" s="343">
        <f t="shared" si="106"/>
        <v>0</v>
      </c>
      <c r="O136" s="369">
        <f t="shared" si="107"/>
        <v>0</v>
      </c>
      <c r="P136" s="51" t="e">
        <f t="shared" si="108"/>
        <v>#DIV/0!</v>
      </c>
      <c r="Q136" s="364">
        <f t="shared" si="109"/>
        <v>0</v>
      </c>
    </row>
    <row r="137" spans="2:17">
      <c r="B137" s="357" t="s">
        <v>509</v>
      </c>
      <c r="C137" s="54" t="s">
        <v>286</v>
      </c>
      <c r="D137" s="358" t="s">
        <v>282</v>
      </c>
      <c r="E137" s="426" t="s">
        <v>287</v>
      </c>
      <c r="F137" s="149" t="s">
        <v>2</v>
      </c>
      <c r="G137" s="777"/>
      <c r="H137" s="363"/>
      <c r="I137" s="406"/>
      <c r="J137" s="365">
        <v>0</v>
      </c>
      <c r="K137" s="366"/>
      <c r="L137" s="367">
        <f t="shared" si="105"/>
        <v>0</v>
      </c>
      <c r="M137" s="368">
        <v>0</v>
      </c>
      <c r="N137" s="343">
        <f t="shared" si="106"/>
        <v>0</v>
      </c>
      <c r="O137" s="369">
        <f t="shared" si="107"/>
        <v>0</v>
      </c>
      <c r="P137" s="51" t="e">
        <f t="shared" si="108"/>
        <v>#DIV/0!</v>
      </c>
      <c r="Q137" s="364">
        <f t="shared" si="109"/>
        <v>0</v>
      </c>
    </row>
    <row r="138" spans="2:17">
      <c r="B138" s="357" t="s">
        <v>510</v>
      </c>
      <c r="C138" s="54" t="s">
        <v>288</v>
      </c>
      <c r="D138" s="358" t="s">
        <v>282</v>
      </c>
      <c r="E138" s="426" t="s">
        <v>289</v>
      </c>
      <c r="F138" s="149" t="s">
        <v>2</v>
      </c>
      <c r="G138" s="777"/>
      <c r="H138" s="363"/>
      <c r="I138" s="406"/>
      <c r="J138" s="365">
        <v>0</v>
      </c>
      <c r="K138" s="366"/>
      <c r="L138" s="367">
        <f t="shared" si="105"/>
        <v>0</v>
      </c>
      <c r="M138" s="368">
        <v>0</v>
      </c>
      <c r="N138" s="343">
        <f t="shared" si="106"/>
        <v>0</v>
      </c>
      <c r="O138" s="369">
        <f t="shared" si="107"/>
        <v>0</v>
      </c>
      <c r="P138" s="51" t="e">
        <f t="shared" si="108"/>
        <v>#DIV/0!</v>
      </c>
      <c r="Q138" s="364">
        <f t="shared" si="109"/>
        <v>0</v>
      </c>
    </row>
    <row r="139" spans="2:17">
      <c r="B139" s="23"/>
      <c r="C139" s="130" t="s">
        <v>290</v>
      </c>
      <c r="D139" s="1045" t="s">
        <v>291</v>
      </c>
      <c r="E139" s="1046"/>
      <c r="F139" s="1047"/>
      <c r="G139" s="760"/>
      <c r="H139" s="760"/>
      <c r="I139" s="399"/>
      <c r="J139" s="400"/>
      <c r="K139" s="401"/>
      <c r="L139" s="402"/>
      <c r="M139" s="403">
        <f t="shared" ref="M139:Q139" si="110">SUM(M140:M145)</f>
        <v>0</v>
      </c>
      <c r="N139" s="404">
        <f t="shared" si="110"/>
        <v>0</v>
      </c>
      <c r="O139" s="405">
        <f t="shared" si="110"/>
        <v>0</v>
      </c>
      <c r="P139" s="261" t="e">
        <f>ROUND(O139/I139,4)</f>
        <v>#DIV/0!</v>
      </c>
      <c r="Q139" s="399">
        <f t="shared" si="110"/>
        <v>0</v>
      </c>
    </row>
    <row r="140" spans="2:17">
      <c r="B140" s="357" t="s">
        <v>511</v>
      </c>
      <c r="C140" s="54" t="s">
        <v>292</v>
      </c>
      <c r="D140" s="149" t="s">
        <v>293</v>
      </c>
      <c r="E140" s="100" t="s">
        <v>294</v>
      </c>
      <c r="F140" s="149" t="s">
        <v>2</v>
      </c>
      <c r="G140" s="777"/>
      <c r="H140" s="363"/>
      <c r="I140" s="406"/>
      <c r="J140" s="365">
        <v>0</v>
      </c>
      <c r="K140" s="366"/>
      <c r="L140" s="367">
        <f t="shared" ref="L140:L145" si="111">ROUND(J140+K140,2)</f>
        <v>0</v>
      </c>
      <c r="M140" s="368">
        <v>0</v>
      </c>
      <c r="N140" s="343">
        <f t="shared" ref="N140:N145" si="112">ROUND(K140*H140,2)</f>
        <v>0</v>
      </c>
      <c r="O140" s="369">
        <f t="shared" ref="O140:O145" si="113">ROUND(M140+N140,2)</f>
        <v>0</v>
      </c>
      <c r="P140" s="51" t="e">
        <f t="shared" ref="P140:P145" si="114">ROUND(O140/I140,4)</f>
        <v>#DIV/0!</v>
      </c>
      <c r="Q140" s="364">
        <f t="shared" ref="Q140:Q145" si="115">ROUND(I140-O140,2)</f>
        <v>0</v>
      </c>
    </row>
    <row r="141" spans="2:17" ht="22.5">
      <c r="B141" s="357" t="s">
        <v>512</v>
      </c>
      <c r="C141" s="54" t="s">
        <v>295</v>
      </c>
      <c r="D141" s="149" t="s">
        <v>296</v>
      </c>
      <c r="E141" s="100" t="s">
        <v>297</v>
      </c>
      <c r="F141" s="149" t="s">
        <v>2</v>
      </c>
      <c r="G141" s="777"/>
      <c r="H141" s="363"/>
      <c r="I141" s="406"/>
      <c r="J141" s="365">
        <v>0</v>
      </c>
      <c r="K141" s="366"/>
      <c r="L141" s="367">
        <f t="shared" si="111"/>
        <v>0</v>
      </c>
      <c r="M141" s="368">
        <v>0</v>
      </c>
      <c r="N141" s="343">
        <f t="shared" si="112"/>
        <v>0</v>
      </c>
      <c r="O141" s="369">
        <f t="shared" si="113"/>
        <v>0</v>
      </c>
      <c r="P141" s="51" t="e">
        <f t="shared" si="114"/>
        <v>#DIV/0!</v>
      </c>
      <c r="Q141" s="364">
        <f t="shared" si="115"/>
        <v>0</v>
      </c>
    </row>
    <row r="142" spans="2:17" ht="22.5">
      <c r="B142" s="357" t="s">
        <v>513</v>
      </c>
      <c r="C142" s="54" t="s">
        <v>298</v>
      </c>
      <c r="D142" s="149" t="s">
        <v>293</v>
      </c>
      <c r="E142" s="100" t="s">
        <v>299</v>
      </c>
      <c r="F142" s="149" t="s">
        <v>2</v>
      </c>
      <c r="G142" s="777"/>
      <c r="H142" s="363"/>
      <c r="I142" s="406"/>
      <c r="J142" s="365">
        <v>0</v>
      </c>
      <c r="K142" s="366"/>
      <c r="L142" s="367">
        <f t="shared" si="111"/>
        <v>0</v>
      </c>
      <c r="M142" s="368">
        <v>0</v>
      </c>
      <c r="N142" s="343">
        <f t="shared" si="112"/>
        <v>0</v>
      </c>
      <c r="O142" s="369">
        <f t="shared" si="113"/>
        <v>0</v>
      </c>
      <c r="P142" s="51" t="e">
        <f t="shared" si="114"/>
        <v>#DIV/0!</v>
      </c>
      <c r="Q142" s="364">
        <f t="shared" si="115"/>
        <v>0</v>
      </c>
    </row>
    <row r="143" spans="2:17">
      <c r="B143" s="357" t="s">
        <v>514</v>
      </c>
      <c r="C143" s="54" t="s">
        <v>300</v>
      </c>
      <c r="D143" s="149" t="s">
        <v>293</v>
      </c>
      <c r="E143" s="100" t="s">
        <v>301</v>
      </c>
      <c r="F143" s="149" t="s">
        <v>2</v>
      </c>
      <c r="G143" s="777"/>
      <c r="H143" s="363"/>
      <c r="I143" s="406"/>
      <c r="J143" s="365">
        <v>0</v>
      </c>
      <c r="K143" s="366"/>
      <c r="L143" s="367">
        <f t="shared" si="111"/>
        <v>0</v>
      </c>
      <c r="M143" s="368">
        <v>0</v>
      </c>
      <c r="N143" s="343">
        <f t="shared" si="112"/>
        <v>0</v>
      </c>
      <c r="O143" s="369">
        <f t="shared" si="113"/>
        <v>0</v>
      </c>
      <c r="P143" s="51" t="e">
        <f t="shared" si="114"/>
        <v>#DIV/0!</v>
      </c>
      <c r="Q143" s="364">
        <f t="shared" si="115"/>
        <v>0</v>
      </c>
    </row>
    <row r="144" spans="2:17">
      <c r="B144" s="357" t="s">
        <v>515</v>
      </c>
      <c r="C144" s="54" t="s">
        <v>302</v>
      </c>
      <c r="D144" s="149" t="s">
        <v>293</v>
      </c>
      <c r="E144" s="100" t="s">
        <v>303</v>
      </c>
      <c r="F144" s="149" t="s">
        <v>2</v>
      </c>
      <c r="G144" s="777"/>
      <c r="H144" s="363"/>
      <c r="I144" s="406"/>
      <c r="J144" s="365">
        <v>0</v>
      </c>
      <c r="K144" s="366"/>
      <c r="L144" s="367">
        <f t="shared" si="111"/>
        <v>0</v>
      </c>
      <c r="M144" s="368">
        <v>0</v>
      </c>
      <c r="N144" s="343">
        <f t="shared" si="112"/>
        <v>0</v>
      </c>
      <c r="O144" s="369">
        <f t="shared" si="113"/>
        <v>0</v>
      </c>
      <c r="P144" s="51" t="e">
        <f t="shared" si="114"/>
        <v>#DIV/0!</v>
      </c>
      <c r="Q144" s="364">
        <f t="shared" si="115"/>
        <v>0</v>
      </c>
    </row>
    <row r="145" spans="2:17">
      <c r="B145" s="357" t="s">
        <v>516</v>
      </c>
      <c r="C145" s="54" t="s">
        <v>304</v>
      </c>
      <c r="D145" s="149" t="s">
        <v>293</v>
      </c>
      <c r="E145" s="100" t="s">
        <v>305</v>
      </c>
      <c r="F145" s="149" t="s">
        <v>2</v>
      </c>
      <c r="G145" s="777"/>
      <c r="H145" s="363"/>
      <c r="I145" s="406"/>
      <c r="J145" s="365">
        <v>0</v>
      </c>
      <c r="K145" s="366"/>
      <c r="L145" s="367">
        <f t="shared" si="111"/>
        <v>0</v>
      </c>
      <c r="M145" s="368">
        <v>0</v>
      </c>
      <c r="N145" s="343">
        <f t="shared" si="112"/>
        <v>0</v>
      </c>
      <c r="O145" s="369">
        <f t="shared" si="113"/>
        <v>0</v>
      </c>
      <c r="P145" s="51" t="e">
        <f t="shared" si="114"/>
        <v>#DIV/0!</v>
      </c>
      <c r="Q145" s="364">
        <f t="shared" si="115"/>
        <v>0</v>
      </c>
    </row>
    <row r="146" spans="2:17">
      <c r="B146" s="23"/>
      <c r="C146" s="130" t="s">
        <v>306</v>
      </c>
      <c r="D146" s="1006" t="s">
        <v>307</v>
      </c>
      <c r="E146" s="1007"/>
      <c r="F146" s="1008"/>
      <c r="G146" s="759"/>
      <c r="H146" s="759"/>
      <c r="I146" s="399"/>
      <c r="J146" s="400"/>
      <c r="K146" s="401"/>
      <c r="L146" s="402"/>
      <c r="M146" s="403">
        <f t="shared" ref="M146:Q146" si="116">SUM(M147:M152)</f>
        <v>0</v>
      </c>
      <c r="N146" s="404">
        <f t="shared" si="116"/>
        <v>0</v>
      </c>
      <c r="O146" s="405">
        <f t="shared" si="116"/>
        <v>0</v>
      </c>
      <c r="P146" s="261" t="e">
        <f>ROUND(O146/I146,4)</f>
        <v>#DIV/0!</v>
      </c>
      <c r="Q146" s="399">
        <f t="shared" si="116"/>
        <v>0</v>
      </c>
    </row>
    <row r="147" spans="2:17" ht="22.5">
      <c r="B147" s="357" t="s">
        <v>517</v>
      </c>
      <c r="C147" s="54" t="s">
        <v>308</v>
      </c>
      <c r="D147" s="149" t="s">
        <v>293</v>
      </c>
      <c r="E147" s="100" t="s">
        <v>309</v>
      </c>
      <c r="F147" s="149" t="s">
        <v>2</v>
      </c>
      <c r="G147" s="777"/>
      <c r="H147" s="363"/>
      <c r="I147" s="406"/>
      <c r="J147" s="365">
        <v>0</v>
      </c>
      <c r="K147" s="366"/>
      <c r="L147" s="367">
        <f t="shared" ref="L147:L152" si="117">ROUND(J147+K147,2)</f>
        <v>0</v>
      </c>
      <c r="M147" s="368">
        <v>0</v>
      </c>
      <c r="N147" s="343">
        <f t="shared" ref="N147:N152" si="118">ROUND(K147*H147,2)</f>
        <v>0</v>
      </c>
      <c r="O147" s="369">
        <f t="shared" ref="O147:O152" si="119">ROUND(M147+N147,2)</f>
        <v>0</v>
      </c>
      <c r="P147" s="51" t="e">
        <f t="shared" ref="P147:P152" si="120">ROUND(O147/I147,4)</f>
        <v>#DIV/0!</v>
      </c>
      <c r="Q147" s="364">
        <f t="shared" ref="Q147:Q152" si="121">ROUND(I147-O147,2)</f>
        <v>0</v>
      </c>
    </row>
    <row r="148" spans="2:17" ht="33.75">
      <c r="B148" s="357" t="s">
        <v>518</v>
      </c>
      <c r="C148" s="54" t="s">
        <v>310</v>
      </c>
      <c r="D148" s="149" t="s">
        <v>136</v>
      </c>
      <c r="E148" s="100" t="s">
        <v>311</v>
      </c>
      <c r="F148" s="149" t="s">
        <v>2</v>
      </c>
      <c r="G148" s="777"/>
      <c r="H148" s="363"/>
      <c r="I148" s="406"/>
      <c r="J148" s="365">
        <v>0</v>
      </c>
      <c r="K148" s="366"/>
      <c r="L148" s="367">
        <f t="shared" si="117"/>
        <v>0</v>
      </c>
      <c r="M148" s="368">
        <v>0</v>
      </c>
      <c r="N148" s="343">
        <f t="shared" si="118"/>
        <v>0</v>
      </c>
      <c r="O148" s="369">
        <f t="shared" si="119"/>
        <v>0</v>
      </c>
      <c r="P148" s="51" t="e">
        <f t="shared" si="120"/>
        <v>#DIV/0!</v>
      </c>
      <c r="Q148" s="364">
        <f t="shared" si="121"/>
        <v>0</v>
      </c>
    </row>
    <row r="149" spans="2:17" ht="22.5">
      <c r="B149" s="357" t="s">
        <v>519</v>
      </c>
      <c r="C149" s="54" t="s">
        <v>312</v>
      </c>
      <c r="D149" s="149" t="s">
        <v>293</v>
      </c>
      <c r="E149" s="100" t="s">
        <v>313</v>
      </c>
      <c r="F149" s="149" t="s">
        <v>2</v>
      </c>
      <c r="G149" s="777"/>
      <c r="H149" s="363"/>
      <c r="I149" s="406"/>
      <c r="J149" s="365">
        <v>0</v>
      </c>
      <c r="K149" s="366"/>
      <c r="L149" s="367">
        <f t="shared" si="117"/>
        <v>0</v>
      </c>
      <c r="M149" s="368">
        <v>0</v>
      </c>
      <c r="N149" s="343">
        <f t="shared" si="118"/>
        <v>0</v>
      </c>
      <c r="O149" s="369">
        <f t="shared" si="119"/>
        <v>0</v>
      </c>
      <c r="P149" s="51" t="e">
        <f t="shared" si="120"/>
        <v>#DIV/0!</v>
      </c>
      <c r="Q149" s="364">
        <f t="shared" si="121"/>
        <v>0</v>
      </c>
    </row>
    <row r="150" spans="2:17" ht="22.5">
      <c r="B150" s="357" t="s">
        <v>520</v>
      </c>
      <c r="C150" s="54" t="s">
        <v>314</v>
      </c>
      <c r="D150" s="149" t="s">
        <v>293</v>
      </c>
      <c r="E150" s="100" t="s">
        <v>315</v>
      </c>
      <c r="F150" s="149" t="s">
        <v>2</v>
      </c>
      <c r="G150" s="777"/>
      <c r="H150" s="363"/>
      <c r="I150" s="406"/>
      <c r="J150" s="365">
        <v>0</v>
      </c>
      <c r="K150" s="366"/>
      <c r="L150" s="367">
        <f t="shared" si="117"/>
        <v>0</v>
      </c>
      <c r="M150" s="368">
        <v>0</v>
      </c>
      <c r="N150" s="343">
        <f t="shared" si="118"/>
        <v>0</v>
      </c>
      <c r="O150" s="369">
        <f t="shared" si="119"/>
        <v>0</v>
      </c>
      <c r="P150" s="51" t="e">
        <f t="shared" si="120"/>
        <v>#DIV/0!</v>
      </c>
      <c r="Q150" s="364">
        <f t="shared" si="121"/>
        <v>0</v>
      </c>
    </row>
    <row r="151" spans="2:17" ht="22.5">
      <c r="B151" s="357" t="s">
        <v>521</v>
      </c>
      <c r="C151" s="54" t="s">
        <v>316</v>
      </c>
      <c r="D151" s="149" t="s">
        <v>293</v>
      </c>
      <c r="E151" s="100" t="s">
        <v>317</v>
      </c>
      <c r="F151" s="149" t="s">
        <v>2</v>
      </c>
      <c r="G151" s="777"/>
      <c r="H151" s="363"/>
      <c r="I151" s="406"/>
      <c r="J151" s="365">
        <v>0</v>
      </c>
      <c r="K151" s="366"/>
      <c r="L151" s="367">
        <f t="shared" si="117"/>
        <v>0</v>
      </c>
      <c r="M151" s="368">
        <v>0</v>
      </c>
      <c r="N151" s="343">
        <f t="shared" si="118"/>
        <v>0</v>
      </c>
      <c r="O151" s="369">
        <f t="shared" si="119"/>
        <v>0</v>
      </c>
      <c r="P151" s="51" t="e">
        <f t="shared" si="120"/>
        <v>#DIV/0!</v>
      </c>
      <c r="Q151" s="364">
        <f t="shared" si="121"/>
        <v>0</v>
      </c>
    </row>
    <row r="152" spans="2:17" ht="22.5">
      <c r="B152" s="357" t="s">
        <v>522</v>
      </c>
      <c r="C152" s="54" t="s">
        <v>318</v>
      </c>
      <c r="D152" s="149" t="s">
        <v>293</v>
      </c>
      <c r="E152" s="100" t="s">
        <v>319</v>
      </c>
      <c r="F152" s="149" t="s">
        <v>2</v>
      </c>
      <c r="G152" s="777"/>
      <c r="H152" s="363"/>
      <c r="I152" s="406"/>
      <c r="J152" s="365">
        <v>0</v>
      </c>
      <c r="K152" s="366"/>
      <c r="L152" s="367">
        <f t="shared" si="117"/>
        <v>0</v>
      </c>
      <c r="M152" s="368">
        <v>0</v>
      </c>
      <c r="N152" s="343">
        <f t="shared" si="118"/>
        <v>0</v>
      </c>
      <c r="O152" s="369">
        <f t="shared" si="119"/>
        <v>0</v>
      </c>
      <c r="P152" s="51" t="e">
        <f t="shared" si="120"/>
        <v>#DIV/0!</v>
      </c>
      <c r="Q152" s="364">
        <f t="shared" si="121"/>
        <v>0</v>
      </c>
    </row>
    <row r="153" spans="2:17">
      <c r="B153" s="23"/>
      <c r="C153" s="130" t="s">
        <v>320</v>
      </c>
      <c r="D153" s="1006" t="s">
        <v>321</v>
      </c>
      <c r="E153" s="1007"/>
      <c r="F153" s="1008"/>
      <c r="G153" s="759"/>
      <c r="H153" s="759"/>
      <c r="I153" s="399"/>
      <c r="J153" s="400"/>
      <c r="K153" s="401"/>
      <c r="L153" s="402"/>
      <c r="M153" s="403">
        <f t="shared" ref="M153:Q153" si="122">SUM(M154:M159)</f>
        <v>0</v>
      </c>
      <c r="N153" s="404">
        <f t="shared" si="122"/>
        <v>0</v>
      </c>
      <c r="O153" s="405">
        <f t="shared" si="122"/>
        <v>0</v>
      </c>
      <c r="P153" s="261" t="e">
        <f>ROUND(O153/I153,4)</f>
        <v>#DIV/0!</v>
      </c>
      <c r="Q153" s="399">
        <f t="shared" si="122"/>
        <v>0</v>
      </c>
    </row>
    <row r="154" spans="2:17" ht="33.75">
      <c r="B154" s="357" t="s">
        <v>523</v>
      </c>
      <c r="C154" s="54" t="s">
        <v>322</v>
      </c>
      <c r="D154" s="149" t="s">
        <v>323</v>
      </c>
      <c r="E154" s="100" t="s">
        <v>324</v>
      </c>
      <c r="F154" s="149" t="s">
        <v>2</v>
      </c>
      <c r="G154" s="777"/>
      <c r="H154" s="363"/>
      <c r="I154" s="406"/>
      <c r="J154" s="365">
        <v>0</v>
      </c>
      <c r="K154" s="366"/>
      <c r="L154" s="367">
        <f t="shared" ref="L154:L159" si="123">ROUND(J154+K154,2)</f>
        <v>0</v>
      </c>
      <c r="M154" s="368">
        <v>0</v>
      </c>
      <c r="N154" s="343">
        <f t="shared" ref="N154:N159" si="124">ROUND(K154*H154,2)</f>
        <v>0</v>
      </c>
      <c r="O154" s="369">
        <f t="shared" ref="O154:O159" si="125">ROUND(M154+N154,2)</f>
        <v>0</v>
      </c>
      <c r="P154" s="51" t="e">
        <f t="shared" ref="P154:P159" si="126">ROUND(O154/I154,4)</f>
        <v>#DIV/0!</v>
      </c>
      <c r="Q154" s="364">
        <f t="shared" ref="Q154:Q159" si="127">ROUND(I154-O154,2)</f>
        <v>0</v>
      </c>
    </row>
    <row r="155" spans="2:17" ht="33.75">
      <c r="B155" s="357" t="s">
        <v>524</v>
      </c>
      <c r="C155" s="54" t="s">
        <v>325</v>
      </c>
      <c r="D155" s="149" t="s">
        <v>323</v>
      </c>
      <c r="E155" s="100" t="s">
        <v>311</v>
      </c>
      <c r="F155" s="149" t="s">
        <v>2</v>
      </c>
      <c r="G155" s="777"/>
      <c r="H155" s="363"/>
      <c r="I155" s="406"/>
      <c r="J155" s="365">
        <v>0</v>
      </c>
      <c r="K155" s="366"/>
      <c r="L155" s="367">
        <f t="shared" si="123"/>
        <v>0</v>
      </c>
      <c r="M155" s="368">
        <v>0</v>
      </c>
      <c r="N155" s="343">
        <f t="shared" si="124"/>
        <v>0</v>
      </c>
      <c r="O155" s="369">
        <f t="shared" si="125"/>
        <v>0</v>
      </c>
      <c r="P155" s="51" t="e">
        <f t="shared" si="126"/>
        <v>#DIV/0!</v>
      </c>
      <c r="Q155" s="364">
        <f t="shared" si="127"/>
        <v>0</v>
      </c>
    </row>
    <row r="156" spans="2:17" ht="33.75">
      <c r="B156" s="357" t="s">
        <v>525</v>
      </c>
      <c r="C156" s="54" t="s">
        <v>326</v>
      </c>
      <c r="D156" s="149" t="s">
        <v>323</v>
      </c>
      <c r="E156" s="100" t="s">
        <v>327</v>
      </c>
      <c r="F156" s="149" t="s">
        <v>2</v>
      </c>
      <c r="G156" s="777"/>
      <c r="H156" s="363"/>
      <c r="I156" s="406"/>
      <c r="J156" s="365">
        <v>0</v>
      </c>
      <c r="K156" s="366"/>
      <c r="L156" s="367">
        <f t="shared" si="123"/>
        <v>0</v>
      </c>
      <c r="M156" s="368">
        <v>0</v>
      </c>
      <c r="N156" s="343">
        <f t="shared" si="124"/>
        <v>0</v>
      </c>
      <c r="O156" s="369">
        <f t="shared" si="125"/>
        <v>0</v>
      </c>
      <c r="P156" s="51" t="e">
        <f t="shared" si="126"/>
        <v>#DIV/0!</v>
      </c>
      <c r="Q156" s="364">
        <f t="shared" si="127"/>
        <v>0</v>
      </c>
    </row>
    <row r="157" spans="2:17" ht="22.5">
      <c r="B157" s="357" t="s">
        <v>526</v>
      </c>
      <c r="C157" s="54" t="s">
        <v>328</v>
      </c>
      <c r="D157" s="149" t="s">
        <v>329</v>
      </c>
      <c r="E157" s="100" t="s">
        <v>330</v>
      </c>
      <c r="F157" s="149" t="s">
        <v>2</v>
      </c>
      <c r="G157" s="777"/>
      <c r="H157" s="363"/>
      <c r="I157" s="406"/>
      <c r="J157" s="365">
        <v>0</v>
      </c>
      <c r="K157" s="366"/>
      <c r="L157" s="367">
        <f t="shared" si="123"/>
        <v>0</v>
      </c>
      <c r="M157" s="368">
        <v>0</v>
      </c>
      <c r="N157" s="343">
        <f t="shared" si="124"/>
        <v>0</v>
      </c>
      <c r="O157" s="369">
        <f t="shared" si="125"/>
        <v>0</v>
      </c>
      <c r="P157" s="51" t="e">
        <f t="shared" si="126"/>
        <v>#DIV/0!</v>
      </c>
      <c r="Q157" s="364">
        <f t="shared" si="127"/>
        <v>0</v>
      </c>
    </row>
    <row r="158" spans="2:17">
      <c r="B158" s="357" t="s">
        <v>527</v>
      </c>
      <c r="C158" s="54" t="s">
        <v>331</v>
      </c>
      <c r="D158" s="149" t="s">
        <v>293</v>
      </c>
      <c r="E158" s="100" t="s">
        <v>332</v>
      </c>
      <c r="F158" s="149" t="s">
        <v>2</v>
      </c>
      <c r="G158" s="777"/>
      <c r="H158" s="363"/>
      <c r="I158" s="406"/>
      <c r="J158" s="365">
        <v>0</v>
      </c>
      <c r="K158" s="366"/>
      <c r="L158" s="367">
        <f t="shared" si="123"/>
        <v>0</v>
      </c>
      <c r="M158" s="368">
        <v>0</v>
      </c>
      <c r="N158" s="343">
        <f t="shared" si="124"/>
        <v>0</v>
      </c>
      <c r="O158" s="369">
        <f t="shared" si="125"/>
        <v>0</v>
      </c>
      <c r="P158" s="51" t="e">
        <f t="shared" si="126"/>
        <v>#DIV/0!</v>
      </c>
      <c r="Q158" s="364">
        <f t="shared" si="127"/>
        <v>0</v>
      </c>
    </row>
    <row r="159" spans="2:17" ht="22.5">
      <c r="B159" s="357" t="s">
        <v>528</v>
      </c>
      <c r="C159" s="54" t="s">
        <v>333</v>
      </c>
      <c r="D159" s="149" t="s">
        <v>296</v>
      </c>
      <c r="E159" s="100" t="s">
        <v>334</v>
      </c>
      <c r="F159" s="149" t="s">
        <v>2</v>
      </c>
      <c r="G159" s="777"/>
      <c r="H159" s="363"/>
      <c r="I159" s="406"/>
      <c r="J159" s="365">
        <v>0</v>
      </c>
      <c r="K159" s="366"/>
      <c r="L159" s="367">
        <f t="shared" si="123"/>
        <v>0</v>
      </c>
      <c r="M159" s="368">
        <v>0</v>
      </c>
      <c r="N159" s="343">
        <f t="shared" si="124"/>
        <v>0</v>
      </c>
      <c r="O159" s="369">
        <f t="shared" si="125"/>
        <v>0</v>
      </c>
      <c r="P159" s="51" t="e">
        <f t="shared" si="126"/>
        <v>#DIV/0!</v>
      </c>
      <c r="Q159" s="364">
        <f t="shared" si="127"/>
        <v>0</v>
      </c>
    </row>
    <row r="160" spans="2:17">
      <c r="B160" s="23"/>
      <c r="C160" s="130" t="s">
        <v>335</v>
      </c>
      <c r="D160" s="1045" t="s">
        <v>336</v>
      </c>
      <c r="E160" s="1046"/>
      <c r="F160" s="1047"/>
      <c r="G160" s="760"/>
      <c r="H160" s="760"/>
      <c r="I160" s="399"/>
      <c r="J160" s="400"/>
      <c r="K160" s="401"/>
      <c r="L160" s="402"/>
      <c r="M160" s="403">
        <f t="shared" ref="M160:Q160" si="128">SUM(M161:M166)</f>
        <v>0</v>
      </c>
      <c r="N160" s="404">
        <f t="shared" si="128"/>
        <v>0</v>
      </c>
      <c r="O160" s="405">
        <f t="shared" si="128"/>
        <v>0</v>
      </c>
      <c r="P160" s="261" t="e">
        <f>ROUND(O160/I160,4)</f>
        <v>#DIV/0!</v>
      </c>
      <c r="Q160" s="399">
        <f t="shared" si="128"/>
        <v>0</v>
      </c>
    </row>
    <row r="161" spans="2:17">
      <c r="B161" s="357" t="s">
        <v>529</v>
      </c>
      <c r="C161" s="54" t="s">
        <v>337</v>
      </c>
      <c r="D161" s="149" t="s">
        <v>293</v>
      </c>
      <c r="E161" s="100" t="s">
        <v>338</v>
      </c>
      <c r="F161" s="149" t="s">
        <v>2</v>
      </c>
      <c r="G161" s="777"/>
      <c r="H161" s="363"/>
      <c r="I161" s="406"/>
      <c r="J161" s="365">
        <v>0</v>
      </c>
      <c r="K161" s="366"/>
      <c r="L161" s="367">
        <f t="shared" ref="L161:L166" si="129">ROUND(J161+K161,2)</f>
        <v>0</v>
      </c>
      <c r="M161" s="368">
        <v>0</v>
      </c>
      <c r="N161" s="343">
        <f t="shared" ref="N161:N166" si="130">ROUND(K161*H161,2)</f>
        <v>0</v>
      </c>
      <c r="O161" s="369">
        <f t="shared" ref="O161:O166" si="131">ROUND(M161+N161,2)</f>
        <v>0</v>
      </c>
      <c r="P161" s="51" t="e">
        <f t="shared" ref="P161:P166" si="132">ROUND(O161/I161,4)</f>
        <v>#DIV/0!</v>
      </c>
      <c r="Q161" s="364">
        <f t="shared" ref="Q161:Q166" si="133">ROUND(I161-O161,2)</f>
        <v>0</v>
      </c>
    </row>
    <row r="162" spans="2:17" ht="22.5">
      <c r="B162" s="357" t="s">
        <v>530</v>
      </c>
      <c r="C162" s="54" t="s">
        <v>339</v>
      </c>
      <c r="D162" s="149" t="s">
        <v>293</v>
      </c>
      <c r="E162" s="100" t="s">
        <v>340</v>
      </c>
      <c r="F162" s="149" t="s">
        <v>2</v>
      </c>
      <c r="G162" s="777"/>
      <c r="H162" s="363"/>
      <c r="I162" s="406"/>
      <c r="J162" s="365">
        <v>0</v>
      </c>
      <c r="K162" s="366"/>
      <c r="L162" s="367">
        <f t="shared" si="129"/>
        <v>0</v>
      </c>
      <c r="M162" s="368">
        <v>0</v>
      </c>
      <c r="N162" s="343">
        <f t="shared" si="130"/>
        <v>0</v>
      </c>
      <c r="O162" s="369">
        <f t="shared" si="131"/>
        <v>0</v>
      </c>
      <c r="P162" s="51" t="e">
        <f t="shared" si="132"/>
        <v>#DIV/0!</v>
      </c>
      <c r="Q162" s="364">
        <f t="shared" si="133"/>
        <v>0</v>
      </c>
    </row>
    <row r="163" spans="2:17">
      <c r="B163" s="357" t="s">
        <v>531</v>
      </c>
      <c r="C163" s="54" t="s">
        <v>341</v>
      </c>
      <c r="D163" s="149" t="s">
        <v>293</v>
      </c>
      <c r="E163" s="100" t="s">
        <v>342</v>
      </c>
      <c r="F163" s="149" t="s">
        <v>2</v>
      </c>
      <c r="G163" s="777"/>
      <c r="H163" s="363"/>
      <c r="I163" s="406"/>
      <c r="J163" s="365">
        <v>0</v>
      </c>
      <c r="K163" s="366"/>
      <c r="L163" s="367">
        <f t="shared" si="129"/>
        <v>0</v>
      </c>
      <c r="M163" s="368">
        <v>0</v>
      </c>
      <c r="N163" s="343">
        <f t="shared" si="130"/>
        <v>0</v>
      </c>
      <c r="O163" s="369">
        <f t="shared" si="131"/>
        <v>0</v>
      </c>
      <c r="P163" s="51" t="e">
        <f t="shared" si="132"/>
        <v>#DIV/0!</v>
      </c>
      <c r="Q163" s="364">
        <f t="shared" si="133"/>
        <v>0</v>
      </c>
    </row>
    <row r="164" spans="2:17" ht="22.5">
      <c r="B164" s="357" t="s">
        <v>532</v>
      </c>
      <c r="C164" s="54" t="s">
        <v>343</v>
      </c>
      <c r="D164" s="149" t="s">
        <v>329</v>
      </c>
      <c r="E164" s="100" t="s">
        <v>344</v>
      </c>
      <c r="F164" s="149" t="s">
        <v>2</v>
      </c>
      <c r="G164" s="777"/>
      <c r="H164" s="363"/>
      <c r="I164" s="406"/>
      <c r="J164" s="365">
        <v>0</v>
      </c>
      <c r="K164" s="366"/>
      <c r="L164" s="367">
        <f t="shared" si="129"/>
        <v>0</v>
      </c>
      <c r="M164" s="368">
        <v>0</v>
      </c>
      <c r="N164" s="343">
        <f t="shared" si="130"/>
        <v>0</v>
      </c>
      <c r="O164" s="369">
        <f t="shared" si="131"/>
        <v>0</v>
      </c>
      <c r="P164" s="51" t="e">
        <f t="shared" si="132"/>
        <v>#DIV/0!</v>
      </c>
      <c r="Q164" s="364">
        <f t="shared" si="133"/>
        <v>0</v>
      </c>
    </row>
    <row r="165" spans="2:17">
      <c r="B165" s="357" t="s">
        <v>533</v>
      </c>
      <c r="C165" s="54" t="s">
        <v>345</v>
      </c>
      <c r="D165" s="149" t="s">
        <v>293</v>
      </c>
      <c r="E165" s="100" t="s">
        <v>346</v>
      </c>
      <c r="F165" s="149" t="s">
        <v>2</v>
      </c>
      <c r="G165" s="777"/>
      <c r="H165" s="363"/>
      <c r="I165" s="406"/>
      <c r="J165" s="365">
        <v>0</v>
      </c>
      <c r="K165" s="366"/>
      <c r="L165" s="367">
        <f t="shared" si="129"/>
        <v>0</v>
      </c>
      <c r="M165" s="368">
        <v>0</v>
      </c>
      <c r="N165" s="343">
        <f t="shared" si="130"/>
        <v>0</v>
      </c>
      <c r="O165" s="369">
        <f t="shared" si="131"/>
        <v>0</v>
      </c>
      <c r="P165" s="51" t="e">
        <f t="shared" si="132"/>
        <v>#DIV/0!</v>
      </c>
      <c r="Q165" s="364">
        <f t="shared" si="133"/>
        <v>0</v>
      </c>
    </row>
    <row r="166" spans="2:17" ht="33.75">
      <c r="B166" s="357" t="s">
        <v>534</v>
      </c>
      <c r="C166" s="54" t="s">
        <v>347</v>
      </c>
      <c r="D166" s="149" t="s">
        <v>136</v>
      </c>
      <c r="E166" s="100" t="s">
        <v>348</v>
      </c>
      <c r="F166" s="149" t="s">
        <v>2</v>
      </c>
      <c r="G166" s="777"/>
      <c r="H166" s="363"/>
      <c r="I166" s="406"/>
      <c r="J166" s="365">
        <v>0</v>
      </c>
      <c r="K166" s="366"/>
      <c r="L166" s="367">
        <f t="shared" si="129"/>
        <v>0</v>
      </c>
      <c r="M166" s="368">
        <v>0</v>
      </c>
      <c r="N166" s="343">
        <f t="shared" si="130"/>
        <v>0</v>
      </c>
      <c r="O166" s="369">
        <f t="shared" si="131"/>
        <v>0</v>
      </c>
      <c r="P166" s="51" t="e">
        <f t="shared" si="132"/>
        <v>#DIV/0!</v>
      </c>
      <c r="Q166" s="364">
        <f t="shared" si="133"/>
        <v>0</v>
      </c>
    </row>
    <row r="167" spans="2:17">
      <c r="B167" s="23"/>
      <c r="C167" s="130" t="s">
        <v>349</v>
      </c>
      <c r="D167" s="1006" t="s">
        <v>153</v>
      </c>
      <c r="E167" s="1007"/>
      <c r="F167" s="1008"/>
      <c r="G167" s="759"/>
      <c r="H167" s="759"/>
      <c r="I167" s="399"/>
      <c r="J167" s="400"/>
      <c r="K167" s="401"/>
      <c r="L167" s="402"/>
      <c r="M167" s="403">
        <f t="shared" ref="M167:Q167" si="134">M168</f>
        <v>0</v>
      </c>
      <c r="N167" s="404">
        <f t="shared" si="134"/>
        <v>0</v>
      </c>
      <c r="O167" s="405">
        <f t="shared" si="134"/>
        <v>0</v>
      </c>
      <c r="P167" s="261" t="e">
        <f>ROUND(O167/I167,4)</f>
        <v>#DIV/0!</v>
      </c>
      <c r="Q167" s="399">
        <f t="shared" si="134"/>
        <v>0</v>
      </c>
    </row>
    <row r="168" spans="2:17">
      <c r="B168" s="357" t="s">
        <v>535</v>
      </c>
      <c r="C168" s="54" t="s">
        <v>350</v>
      </c>
      <c r="D168" s="149" t="s">
        <v>133</v>
      </c>
      <c r="E168" s="426" t="s">
        <v>351</v>
      </c>
      <c r="F168" s="149" t="s">
        <v>2</v>
      </c>
      <c r="G168" s="777"/>
      <c r="H168" s="363"/>
      <c r="I168" s="406"/>
      <c r="J168" s="365">
        <v>0</v>
      </c>
      <c r="K168" s="366"/>
      <c r="L168" s="367">
        <f t="shared" ref="L168" si="135">ROUND(J168+K168,2)</f>
        <v>0</v>
      </c>
      <c r="M168" s="368">
        <v>0</v>
      </c>
      <c r="N168" s="343">
        <f>ROUND(K168*H168,2)</f>
        <v>0</v>
      </c>
      <c r="O168" s="369">
        <f t="shared" ref="O168" si="136">ROUND(M168+N168,2)</f>
        <v>0</v>
      </c>
      <c r="P168" s="51" t="e">
        <f>ROUND(O168/I168,4)</f>
        <v>#DIV/0!</v>
      </c>
      <c r="Q168" s="364">
        <f t="shared" ref="Q168" si="137">ROUND(I168-O168,2)</f>
        <v>0</v>
      </c>
    </row>
    <row r="169" spans="2:17">
      <c r="B169" s="23"/>
      <c r="C169" s="130" t="s">
        <v>352</v>
      </c>
      <c r="D169" s="1006" t="s">
        <v>13</v>
      </c>
      <c r="E169" s="1007"/>
      <c r="F169" s="1008"/>
      <c r="G169" s="759"/>
      <c r="H169" s="759"/>
      <c r="I169" s="399"/>
      <c r="J169" s="400"/>
      <c r="K169" s="401"/>
      <c r="L169" s="402"/>
      <c r="M169" s="403">
        <f t="shared" ref="M169:Q169" si="138">SUM(M170:M171)</f>
        <v>0</v>
      </c>
      <c r="N169" s="404">
        <f t="shared" si="138"/>
        <v>0</v>
      </c>
      <c r="O169" s="405">
        <f t="shared" si="138"/>
        <v>0</v>
      </c>
      <c r="P169" s="261" t="e">
        <f>ROUND(O169/I169,4)</f>
        <v>#DIV/0!</v>
      </c>
      <c r="Q169" s="399">
        <f t="shared" si="138"/>
        <v>0</v>
      </c>
    </row>
    <row r="170" spans="2:17" ht="33.75">
      <c r="B170" s="357" t="s">
        <v>536</v>
      </c>
      <c r="C170" s="54" t="s">
        <v>353</v>
      </c>
      <c r="D170" s="149" t="s">
        <v>160</v>
      </c>
      <c r="E170" s="100" t="s">
        <v>354</v>
      </c>
      <c r="F170" s="149" t="s">
        <v>2</v>
      </c>
      <c r="G170" s="777"/>
      <c r="H170" s="363"/>
      <c r="I170" s="406"/>
      <c r="J170" s="365">
        <v>0</v>
      </c>
      <c r="K170" s="366"/>
      <c r="L170" s="367">
        <f t="shared" ref="L170:L171" si="139">ROUND(J170+K170,2)</f>
        <v>0</v>
      </c>
      <c r="M170" s="368">
        <v>0</v>
      </c>
      <c r="N170" s="343">
        <f t="shared" ref="N170:N171" si="140">ROUND(K170*H170,2)</f>
        <v>0</v>
      </c>
      <c r="O170" s="369">
        <f t="shared" ref="O170:O171" si="141">ROUND(M170+N170,2)</f>
        <v>0</v>
      </c>
      <c r="P170" s="51" t="e">
        <f t="shared" ref="P170:P171" si="142">ROUND(O170/I170,4)</f>
        <v>#DIV/0!</v>
      </c>
      <c r="Q170" s="364">
        <f t="shared" ref="Q170:Q171" si="143">ROUND(I170-O170,2)</f>
        <v>0</v>
      </c>
    </row>
    <row r="171" spans="2:17" ht="33.75">
      <c r="B171" s="357" t="s">
        <v>537</v>
      </c>
      <c r="C171" s="54" t="s">
        <v>355</v>
      </c>
      <c r="D171" s="149" t="s">
        <v>160</v>
      </c>
      <c r="E171" s="100" t="s">
        <v>163</v>
      </c>
      <c r="F171" s="149" t="s">
        <v>2</v>
      </c>
      <c r="G171" s="777"/>
      <c r="H171" s="363"/>
      <c r="I171" s="406"/>
      <c r="J171" s="365">
        <v>0</v>
      </c>
      <c r="K171" s="366"/>
      <c r="L171" s="367">
        <f t="shared" si="139"/>
        <v>0</v>
      </c>
      <c r="M171" s="368">
        <v>0</v>
      </c>
      <c r="N171" s="343">
        <f t="shared" si="140"/>
        <v>0</v>
      </c>
      <c r="O171" s="369">
        <f t="shared" si="141"/>
        <v>0</v>
      </c>
      <c r="P171" s="51" t="e">
        <f t="shared" si="142"/>
        <v>#DIV/0!</v>
      </c>
      <c r="Q171" s="364">
        <f t="shared" si="143"/>
        <v>0</v>
      </c>
    </row>
    <row r="172" spans="2:17">
      <c r="B172" s="23"/>
      <c r="C172" s="130" t="s">
        <v>356</v>
      </c>
      <c r="D172" s="1006" t="s">
        <v>165</v>
      </c>
      <c r="E172" s="1007"/>
      <c r="F172" s="1008"/>
      <c r="G172" s="759"/>
      <c r="H172" s="759"/>
      <c r="I172" s="399"/>
      <c r="J172" s="400"/>
      <c r="K172" s="401"/>
      <c r="L172" s="402"/>
      <c r="M172" s="403">
        <f t="shared" ref="M172:Q172" si="144">SUM(M173:M175)</f>
        <v>0</v>
      </c>
      <c r="N172" s="404">
        <f t="shared" si="144"/>
        <v>0</v>
      </c>
      <c r="O172" s="405">
        <f t="shared" si="144"/>
        <v>0</v>
      </c>
      <c r="P172" s="261" t="e">
        <f>ROUND(O172/I172,4)</f>
        <v>#DIV/0!</v>
      </c>
      <c r="Q172" s="399">
        <f t="shared" si="144"/>
        <v>0</v>
      </c>
    </row>
    <row r="173" spans="2:17">
      <c r="B173" s="357" t="s">
        <v>538</v>
      </c>
      <c r="C173" s="54" t="s">
        <v>357</v>
      </c>
      <c r="D173" s="149" t="s">
        <v>167</v>
      </c>
      <c r="E173" s="100" t="s">
        <v>358</v>
      </c>
      <c r="F173" s="149" t="s">
        <v>2</v>
      </c>
      <c r="G173" s="777"/>
      <c r="H173" s="363"/>
      <c r="I173" s="406"/>
      <c r="J173" s="365">
        <v>0</v>
      </c>
      <c r="K173" s="366"/>
      <c r="L173" s="367">
        <f t="shared" ref="L173:L175" si="145">ROUND(J173+K173,2)</f>
        <v>0</v>
      </c>
      <c r="M173" s="368">
        <v>0</v>
      </c>
      <c r="N173" s="343">
        <f t="shared" ref="N173:N175" si="146">ROUND(K173*H173,2)</f>
        <v>0</v>
      </c>
      <c r="O173" s="369">
        <f t="shared" ref="O173:O175" si="147">ROUND(M173+N173,2)</f>
        <v>0</v>
      </c>
      <c r="P173" s="51" t="e">
        <f t="shared" ref="P173:P175" si="148">ROUND(O173/I173,4)</f>
        <v>#DIV/0!</v>
      </c>
      <c r="Q173" s="364">
        <f t="shared" ref="Q173:Q175" si="149">ROUND(I173-O173,2)</f>
        <v>0</v>
      </c>
    </row>
    <row r="174" spans="2:17">
      <c r="B174" s="357" t="s">
        <v>539</v>
      </c>
      <c r="C174" s="54" t="s">
        <v>359</v>
      </c>
      <c r="D174" s="149" t="s">
        <v>167</v>
      </c>
      <c r="E174" s="100" t="s">
        <v>360</v>
      </c>
      <c r="F174" s="149" t="s">
        <v>2</v>
      </c>
      <c r="G174" s="777"/>
      <c r="H174" s="363"/>
      <c r="I174" s="406"/>
      <c r="J174" s="365">
        <v>0</v>
      </c>
      <c r="K174" s="366"/>
      <c r="L174" s="367">
        <f t="shared" si="145"/>
        <v>0</v>
      </c>
      <c r="M174" s="368">
        <v>0</v>
      </c>
      <c r="N174" s="343">
        <f t="shared" si="146"/>
        <v>0</v>
      </c>
      <c r="O174" s="369">
        <f t="shared" si="147"/>
        <v>0</v>
      </c>
      <c r="P174" s="51" t="e">
        <f t="shared" si="148"/>
        <v>#DIV/0!</v>
      </c>
      <c r="Q174" s="364">
        <f t="shared" si="149"/>
        <v>0</v>
      </c>
    </row>
    <row r="175" spans="2:17">
      <c r="B175" s="357" t="s">
        <v>540</v>
      </c>
      <c r="C175" s="127" t="s">
        <v>361</v>
      </c>
      <c r="D175" s="409" t="s">
        <v>167</v>
      </c>
      <c r="E175" s="410" t="s">
        <v>362</v>
      </c>
      <c r="F175" s="409" t="s">
        <v>2</v>
      </c>
      <c r="G175" s="777"/>
      <c r="H175" s="363"/>
      <c r="I175" s="406"/>
      <c r="J175" s="365">
        <v>0</v>
      </c>
      <c r="K175" s="366"/>
      <c r="L175" s="367">
        <f t="shared" si="145"/>
        <v>0</v>
      </c>
      <c r="M175" s="368">
        <v>0</v>
      </c>
      <c r="N175" s="343">
        <f t="shared" si="146"/>
        <v>0</v>
      </c>
      <c r="O175" s="369">
        <f t="shared" si="147"/>
        <v>0</v>
      </c>
      <c r="P175" s="51" t="e">
        <f t="shared" si="148"/>
        <v>#DIV/0!</v>
      </c>
      <c r="Q175" s="364">
        <f t="shared" si="149"/>
        <v>0</v>
      </c>
    </row>
    <row r="176" spans="2:17">
      <c r="B176" s="23"/>
      <c r="C176" s="130" t="s">
        <v>363</v>
      </c>
      <c r="D176" s="1048" t="s">
        <v>364</v>
      </c>
      <c r="E176" s="1048"/>
      <c r="F176" s="1048"/>
      <c r="G176" s="745"/>
      <c r="H176" s="745"/>
      <c r="I176" s="399"/>
      <c r="J176" s="400"/>
      <c r="K176" s="401"/>
      <c r="L176" s="402"/>
      <c r="M176" s="403">
        <f t="shared" ref="M176:Q176" si="150">M177</f>
        <v>0</v>
      </c>
      <c r="N176" s="404">
        <f t="shared" si="150"/>
        <v>0</v>
      </c>
      <c r="O176" s="405">
        <f t="shared" si="150"/>
        <v>0</v>
      </c>
      <c r="P176" s="261" t="e">
        <f t="shared" ref="P176:P181" si="151">ROUND(O176/I176,4)</f>
        <v>#DIV/0!</v>
      </c>
      <c r="Q176" s="399">
        <f t="shared" si="150"/>
        <v>0</v>
      </c>
    </row>
    <row r="177" spans="2:17" ht="15" thickBot="1">
      <c r="B177" s="427" t="s">
        <v>541</v>
      </c>
      <c r="C177" s="371" t="s">
        <v>365</v>
      </c>
      <c r="D177" s="186" t="s">
        <v>133</v>
      </c>
      <c r="E177" s="428" t="s">
        <v>366</v>
      </c>
      <c r="F177" s="429" t="s">
        <v>2</v>
      </c>
      <c r="G177" s="777"/>
      <c r="H177" s="363"/>
      <c r="I177" s="406"/>
      <c r="J177" s="365">
        <v>0</v>
      </c>
      <c r="K177" s="366"/>
      <c r="L177" s="367">
        <f t="shared" ref="L177" si="152">ROUND(J177+K177,2)</f>
        <v>0</v>
      </c>
      <c r="M177" s="368">
        <v>0</v>
      </c>
      <c r="N177" s="343">
        <f>ROUND(K177*H177,2)</f>
        <v>0</v>
      </c>
      <c r="O177" s="369">
        <f t="shared" ref="O177" si="153">ROUND(M177+N177,2)</f>
        <v>0</v>
      </c>
      <c r="P177" s="39" t="e">
        <f t="shared" si="151"/>
        <v>#DIV/0!</v>
      </c>
      <c r="Q177" s="364">
        <f t="shared" ref="Q177" si="154">ROUND(I177-O177,2)</f>
        <v>0</v>
      </c>
    </row>
    <row r="178" spans="2:17" ht="22.5" customHeight="1">
      <c r="B178" s="25"/>
      <c r="C178" s="85" t="s">
        <v>43</v>
      </c>
      <c r="D178" s="1012" t="s">
        <v>367</v>
      </c>
      <c r="E178" s="1013"/>
      <c r="F178" s="1013"/>
      <c r="G178" s="742"/>
      <c r="H178" s="742"/>
      <c r="I178" s="411"/>
      <c r="J178" s="412"/>
      <c r="K178" s="413"/>
      <c r="L178" s="430"/>
      <c r="M178" s="415">
        <f t="shared" ref="M178:Q178" si="155">M179+M181+M185+M194+M199+M202+M204</f>
        <v>0</v>
      </c>
      <c r="N178" s="416">
        <f t="shared" si="155"/>
        <v>0</v>
      </c>
      <c r="O178" s="417">
        <f t="shared" si="155"/>
        <v>0</v>
      </c>
      <c r="P178" s="269" t="e">
        <f t="shared" si="151"/>
        <v>#DIV/0!</v>
      </c>
      <c r="Q178" s="418">
        <f t="shared" si="155"/>
        <v>0</v>
      </c>
    </row>
    <row r="179" spans="2:17">
      <c r="B179" s="22"/>
      <c r="C179" s="130" t="s">
        <v>368</v>
      </c>
      <c r="D179" s="1049" t="s">
        <v>117</v>
      </c>
      <c r="E179" s="1050"/>
      <c r="F179" s="1051"/>
      <c r="G179" s="758"/>
      <c r="H179" s="758"/>
      <c r="I179" s="425"/>
      <c r="J179" s="419"/>
      <c r="K179" s="420"/>
      <c r="L179" s="431"/>
      <c r="M179" s="422">
        <f t="shared" ref="M179:Q179" si="156">M180</f>
        <v>0</v>
      </c>
      <c r="N179" s="423">
        <f t="shared" si="156"/>
        <v>0</v>
      </c>
      <c r="O179" s="424">
        <f t="shared" si="156"/>
        <v>0</v>
      </c>
      <c r="P179" s="261" t="e">
        <f t="shared" si="151"/>
        <v>#DIV/0!</v>
      </c>
      <c r="Q179" s="432">
        <f t="shared" si="156"/>
        <v>0</v>
      </c>
    </row>
    <row r="180" spans="2:17" ht="45">
      <c r="B180" s="357" t="s">
        <v>542</v>
      </c>
      <c r="C180" s="54" t="s">
        <v>369</v>
      </c>
      <c r="D180" s="149" t="s">
        <v>119</v>
      </c>
      <c r="E180" s="124" t="s">
        <v>370</v>
      </c>
      <c r="F180" s="149" t="s">
        <v>2</v>
      </c>
      <c r="G180" s="777"/>
      <c r="H180" s="363"/>
      <c r="I180" s="406"/>
      <c r="J180" s="365">
        <v>0</v>
      </c>
      <c r="K180" s="366"/>
      <c r="L180" s="433">
        <f t="shared" ref="L180" si="157">ROUND(J180+K180,2)</f>
        <v>0</v>
      </c>
      <c r="M180" s="368">
        <v>0</v>
      </c>
      <c r="N180" s="343">
        <f>ROUND(K180*H180,2)</f>
        <v>0</v>
      </c>
      <c r="O180" s="369">
        <f t="shared" ref="O180" si="158">ROUND(M180+N180,2)</f>
        <v>0</v>
      </c>
      <c r="P180" s="51" t="e">
        <f t="shared" si="151"/>
        <v>#DIV/0!</v>
      </c>
      <c r="Q180" s="434">
        <f t="shared" ref="Q180" si="159">ROUND(I180-O180,2)</f>
        <v>0</v>
      </c>
    </row>
    <row r="181" spans="2:17">
      <c r="B181" s="23"/>
      <c r="C181" s="130" t="s">
        <v>371</v>
      </c>
      <c r="D181" s="1009" t="s">
        <v>122</v>
      </c>
      <c r="E181" s="1010"/>
      <c r="F181" s="1011"/>
      <c r="G181" s="746"/>
      <c r="H181" s="746"/>
      <c r="I181" s="399"/>
      <c r="J181" s="400"/>
      <c r="K181" s="401"/>
      <c r="L181" s="435"/>
      <c r="M181" s="403">
        <f t="shared" ref="M181:Q181" si="160">SUM(M182:M184)</f>
        <v>0</v>
      </c>
      <c r="N181" s="404">
        <f t="shared" si="160"/>
        <v>0</v>
      </c>
      <c r="O181" s="405">
        <f t="shared" si="160"/>
        <v>0</v>
      </c>
      <c r="P181" s="261" t="e">
        <f t="shared" si="151"/>
        <v>#DIV/0!</v>
      </c>
      <c r="Q181" s="436">
        <f t="shared" si="160"/>
        <v>0</v>
      </c>
    </row>
    <row r="182" spans="2:17" ht="22.5">
      <c r="B182" s="357" t="s">
        <v>543</v>
      </c>
      <c r="C182" s="54" t="s">
        <v>372</v>
      </c>
      <c r="D182" s="149" t="s">
        <v>124</v>
      </c>
      <c r="E182" s="63" t="s">
        <v>125</v>
      </c>
      <c r="F182" s="149" t="s">
        <v>2</v>
      </c>
      <c r="G182" s="777"/>
      <c r="H182" s="363"/>
      <c r="I182" s="406"/>
      <c r="J182" s="365">
        <v>0</v>
      </c>
      <c r="K182" s="366"/>
      <c r="L182" s="433">
        <f t="shared" ref="L182:L184" si="161">ROUND(J182+K182,2)</f>
        <v>0</v>
      </c>
      <c r="M182" s="368">
        <v>0</v>
      </c>
      <c r="N182" s="343">
        <f t="shared" ref="N182:N184" si="162">ROUND(K182*H182,2)</f>
        <v>0</v>
      </c>
      <c r="O182" s="369">
        <f t="shared" ref="O182:O184" si="163">ROUND(M182+N182,2)</f>
        <v>0</v>
      </c>
      <c r="P182" s="51" t="e">
        <f t="shared" ref="P182:P184" si="164">ROUND(O182/I182,4)</f>
        <v>#DIV/0!</v>
      </c>
      <c r="Q182" s="434">
        <f t="shared" ref="Q182:Q184" si="165">ROUND(I182-O182,2)</f>
        <v>0</v>
      </c>
    </row>
    <row r="183" spans="2:17" ht="22.5">
      <c r="B183" s="357" t="s">
        <v>544</v>
      </c>
      <c r="C183" s="54" t="s">
        <v>373</v>
      </c>
      <c r="D183" s="149" t="s">
        <v>124</v>
      </c>
      <c r="E183" s="63" t="s">
        <v>374</v>
      </c>
      <c r="F183" s="407" t="s">
        <v>2</v>
      </c>
      <c r="G183" s="777"/>
      <c r="H183" s="363"/>
      <c r="I183" s="406"/>
      <c r="J183" s="365">
        <v>0</v>
      </c>
      <c r="K183" s="366"/>
      <c r="L183" s="433">
        <f t="shared" si="161"/>
        <v>0</v>
      </c>
      <c r="M183" s="368">
        <v>0</v>
      </c>
      <c r="N183" s="343">
        <f t="shared" si="162"/>
        <v>0</v>
      </c>
      <c r="O183" s="369">
        <f t="shared" si="163"/>
        <v>0</v>
      </c>
      <c r="P183" s="51" t="e">
        <f t="shared" si="164"/>
        <v>#DIV/0!</v>
      </c>
      <c r="Q183" s="434">
        <f t="shared" si="165"/>
        <v>0</v>
      </c>
    </row>
    <row r="184" spans="2:17" ht="22.5">
      <c r="B184" s="357" t="s">
        <v>545</v>
      </c>
      <c r="C184" s="54" t="s">
        <v>375</v>
      </c>
      <c r="D184" s="149" t="s">
        <v>124</v>
      </c>
      <c r="E184" s="124" t="s">
        <v>129</v>
      </c>
      <c r="F184" s="407" t="s">
        <v>2</v>
      </c>
      <c r="G184" s="777"/>
      <c r="H184" s="363"/>
      <c r="I184" s="406"/>
      <c r="J184" s="365">
        <v>0</v>
      </c>
      <c r="K184" s="366"/>
      <c r="L184" s="433">
        <f t="shared" si="161"/>
        <v>0</v>
      </c>
      <c r="M184" s="368">
        <v>0</v>
      </c>
      <c r="N184" s="343">
        <f t="shared" si="162"/>
        <v>0</v>
      </c>
      <c r="O184" s="369">
        <f t="shared" si="163"/>
        <v>0</v>
      </c>
      <c r="P184" s="51" t="e">
        <f t="shared" si="164"/>
        <v>#DIV/0!</v>
      </c>
      <c r="Q184" s="434">
        <f t="shared" si="165"/>
        <v>0</v>
      </c>
    </row>
    <row r="185" spans="2:17">
      <c r="B185" s="23"/>
      <c r="C185" s="130" t="s">
        <v>376</v>
      </c>
      <c r="D185" s="1006" t="s">
        <v>131</v>
      </c>
      <c r="E185" s="1007"/>
      <c r="F185" s="1008"/>
      <c r="G185" s="759"/>
      <c r="H185" s="759"/>
      <c r="I185" s="399"/>
      <c r="J185" s="400"/>
      <c r="K185" s="401"/>
      <c r="L185" s="435"/>
      <c r="M185" s="403">
        <f t="shared" ref="M185:Q185" si="166">SUM(M186:M193)</f>
        <v>0</v>
      </c>
      <c r="N185" s="404">
        <f t="shared" si="166"/>
        <v>0</v>
      </c>
      <c r="O185" s="405">
        <f t="shared" si="166"/>
        <v>0</v>
      </c>
      <c r="P185" s="261" t="e">
        <f>ROUND(O185/I185,4)</f>
        <v>#DIV/0!</v>
      </c>
      <c r="Q185" s="436">
        <f t="shared" si="166"/>
        <v>0</v>
      </c>
    </row>
    <row r="186" spans="2:17">
      <c r="B186" s="357" t="s">
        <v>546</v>
      </c>
      <c r="C186" s="54" t="s">
        <v>377</v>
      </c>
      <c r="D186" s="149" t="s">
        <v>133</v>
      </c>
      <c r="E186" s="63" t="s">
        <v>134</v>
      </c>
      <c r="F186" s="149" t="s">
        <v>2</v>
      </c>
      <c r="G186" s="777"/>
      <c r="H186" s="363"/>
      <c r="I186" s="406"/>
      <c r="J186" s="365">
        <v>0</v>
      </c>
      <c r="K186" s="366"/>
      <c r="L186" s="433">
        <f t="shared" ref="L186:L193" si="167">ROUND(J186+K186,2)</f>
        <v>0</v>
      </c>
      <c r="M186" s="368">
        <v>0</v>
      </c>
      <c r="N186" s="343">
        <f t="shared" ref="N186:N193" si="168">ROUND(K186*H186,2)</f>
        <v>0</v>
      </c>
      <c r="O186" s="369">
        <f t="shared" ref="O186:O193" si="169">ROUND(M186+N186,2)</f>
        <v>0</v>
      </c>
      <c r="P186" s="51" t="e">
        <f t="shared" ref="P186:P193" si="170">ROUND(O186/I186,4)</f>
        <v>#DIV/0!</v>
      </c>
      <c r="Q186" s="434">
        <f t="shared" ref="Q186:Q193" si="171">ROUND(I186-O186,2)</f>
        <v>0</v>
      </c>
    </row>
    <row r="187" spans="2:17" ht="33.75">
      <c r="B187" s="357" t="s">
        <v>547</v>
      </c>
      <c r="C187" s="54" t="s">
        <v>378</v>
      </c>
      <c r="D187" s="149" t="s">
        <v>136</v>
      </c>
      <c r="E187" s="124" t="s">
        <v>137</v>
      </c>
      <c r="F187" s="149" t="s">
        <v>2</v>
      </c>
      <c r="G187" s="777"/>
      <c r="H187" s="363"/>
      <c r="I187" s="406"/>
      <c r="J187" s="365">
        <v>0</v>
      </c>
      <c r="K187" s="366"/>
      <c r="L187" s="433">
        <f t="shared" si="167"/>
        <v>0</v>
      </c>
      <c r="M187" s="368">
        <v>0</v>
      </c>
      <c r="N187" s="343">
        <f t="shared" si="168"/>
        <v>0</v>
      </c>
      <c r="O187" s="369">
        <f t="shared" si="169"/>
        <v>0</v>
      </c>
      <c r="P187" s="51" t="e">
        <f t="shared" si="170"/>
        <v>#DIV/0!</v>
      </c>
      <c r="Q187" s="434">
        <f t="shared" si="171"/>
        <v>0</v>
      </c>
    </row>
    <row r="188" spans="2:17">
      <c r="B188" s="357" t="s">
        <v>548</v>
      </c>
      <c r="C188" s="54" t="s">
        <v>379</v>
      </c>
      <c r="D188" s="149" t="s">
        <v>133</v>
      </c>
      <c r="E188" s="100" t="s">
        <v>380</v>
      </c>
      <c r="F188" s="149" t="s">
        <v>2</v>
      </c>
      <c r="G188" s="777"/>
      <c r="H188" s="363"/>
      <c r="I188" s="406"/>
      <c r="J188" s="365">
        <v>0</v>
      </c>
      <c r="K188" s="366"/>
      <c r="L188" s="433">
        <f t="shared" si="167"/>
        <v>0</v>
      </c>
      <c r="M188" s="368">
        <v>0</v>
      </c>
      <c r="N188" s="343">
        <f t="shared" si="168"/>
        <v>0</v>
      </c>
      <c r="O188" s="369">
        <f t="shared" si="169"/>
        <v>0</v>
      </c>
      <c r="P188" s="51" t="e">
        <f t="shared" si="170"/>
        <v>#DIV/0!</v>
      </c>
      <c r="Q188" s="434">
        <f t="shared" si="171"/>
        <v>0</v>
      </c>
    </row>
    <row r="189" spans="2:17">
      <c r="B189" s="357" t="s">
        <v>549</v>
      </c>
      <c r="C189" s="54" t="s">
        <v>381</v>
      </c>
      <c r="D189" s="149" t="s">
        <v>133</v>
      </c>
      <c r="E189" s="100" t="s">
        <v>143</v>
      </c>
      <c r="F189" s="149" t="s">
        <v>2</v>
      </c>
      <c r="G189" s="777"/>
      <c r="H189" s="363"/>
      <c r="I189" s="406"/>
      <c r="J189" s="365">
        <v>0</v>
      </c>
      <c r="K189" s="366"/>
      <c r="L189" s="433">
        <f t="shared" si="167"/>
        <v>0</v>
      </c>
      <c r="M189" s="368">
        <v>0</v>
      </c>
      <c r="N189" s="343">
        <f t="shared" si="168"/>
        <v>0</v>
      </c>
      <c r="O189" s="369">
        <f t="shared" si="169"/>
        <v>0</v>
      </c>
      <c r="P189" s="51" t="e">
        <f t="shared" si="170"/>
        <v>#DIV/0!</v>
      </c>
      <c r="Q189" s="434">
        <f t="shared" si="171"/>
        <v>0</v>
      </c>
    </row>
    <row r="190" spans="2:17">
      <c r="B190" s="357" t="s">
        <v>550</v>
      </c>
      <c r="C190" s="54" t="s">
        <v>382</v>
      </c>
      <c r="D190" s="149" t="s">
        <v>133</v>
      </c>
      <c r="E190" s="100" t="s">
        <v>145</v>
      </c>
      <c r="F190" s="149" t="s">
        <v>2</v>
      </c>
      <c r="G190" s="777"/>
      <c r="H190" s="363"/>
      <c r="I190" s="406"/>
      <c r="J190" s="365">
        <v>0</v>
      </c>
      <c r="K190" s="366"/>
      <c r="L190" s="433">
        <f t="shared" si="167"/>
        <v>0</v>
      </c>
      <c r="M190" s="368">
        <v>0</v>
      </c>
      <c r="N190" s="343">
        <f t="shared" si="168"/>
        <v>0</v>
      </c>
      <c r="O190" s="369">
        <f t="shared" si="169"/>
        <v>0</v>
      </c>
      <c r="P190" s="51" t="e">
        <f t="shared" si="170"/>
        <v>#DIV/0!</v>
      </c>
      <c r="Q190" s="434">
        <f t="shared" si="171"/>
        <v>0</v>
      </c>
    </row>
    <row r="191" spans="2:17">
      <c r="B191" s="357" t="s">
        <v>551</v>
      </c>
      <c r="C191" s="54" t="s">
        <v>383</v>
      </c>
      <c r="D191" s="149" t="s">
        <v>133</v>
      </c>
      <c r="E191" s="100" t="s">
        <v>147</v>
      </c>
      <c r="F191" s="149" t="s">
        <v>2</v>
      </c>
      <c r="G191" s="777"/>
      <c r="H191" s="363"/>
      <c r="I191" s="406"/>
      <c r="J191" s="365">
        <v>0</v>
      </c>
      <c r="K191" s="366"/>
      <c r="L191" s="433">
        <f t="shared" si="167"/>
        <v>0</v>
      </c>
      <c r="M191" s="368">
        <v>0</v>
      </c>
      <c r="N191" s="343">
        <f t="shared" si="168"/>
        <v>0</v>
      </c>
      <c r="O191" s="369">
        <f t="shared" si="169"/>
        <v>0</v>
      </c>
      <c r="P191" s="51" t="e">
        <f t="shared" si="170"/>
        <v>#DIV/0!</v>
      </c>
      <c r="Q191" s="434">
        <f t="shared" si="171"/>
        <v>0</v>
      </c>
    </row>
    <row r="192" spans="2:17">
      <c r="B192" s="357" t="s">
        <v>552</v>
      </c>
      <c r="C192" s="54" t="s">
        <v>384</v>
      </c>
      <c r="D192" s="149" t="s">
        <v>133</v>
      </c>
      <c r="E192" s="100" t="s">
        <v>149</v>
      </c>
      <c r="F192" s="149" t="s">
        <v>2</v>
      </c>
      <c r="G192" s="777"/>
      <c r="H192" s="363"/>
      <c r="I192" s="406"/>
      <c r="J192" s="365">
        <v>0</v>
      </c>
      <c r="K192" s="366"/>
      <c r="L192" s="433">
        <f t="shared" si="167"/>
        <v>0</v>
      </c>
      <c r="M192" s="368">
        <v>0</v>
      </c>
      <c r="N192" s="343">
        <f t="shared" si="168"/>
        <v>0</v>
      </c>
      <c r="O192" s="369">
        <f t="shared" si="169"/>
        <v>0</v>
      </c>
      <c r="P192" s="51" t="e">
        <f t="shared" si="170"/>
        <v>#DIV/0!</v>
      </c>
      <c r="Q192" s="434">
        <f t="shared" si="171"/>
        <v>0</v>
      </c>
    </row>
    <row r="193" spans="2:17">
      <c r="B193" s="357" t="s">
        <v>553</v>
      </c>
      <c r="C193" s="54" t="s">
        <v>385</v>
      </c>
      <c r="D193" s="149" t="s">
        <v>133</v>
      </c>
      <c r="E193" s="408" t="s">
        <v>386</v>
      </c>
      <c r="F193" s="407" t="s">
        <v>2</v>
      </c>
      <c r="G193" s="777"/>
      <c r="H193" s="363"/>
      <c r="I193" s="406"/>
      <c r="J193" s="365">
        <v>0</v>
      </c>
      <c r="K193" s="366"/>
      <c r="L193" s="433">
        <f t="shared" si="167"/>
        <v>0</v>
      </c>
      <c r="M193" s="368">
        <v>0</v>
      </c>
      <c r="N193" s="343">
        <f t="shared" si="168"/>
        <v>0</v>
      </c>
      <c r="O193" s="369">
        <f t="shared" si="169"/>
        <v>0</v>
      </c>
      <c r="P193" s="51" t="e">
        <f t="shared" si="170"/>
        <v>#DIV/0!</v>
      </c>
      <c r="Q193" s="434">
        <f t="shared" si="171"/>
        <v>0</v>
      </c>
    </row>
    <row r="194" spans="2:17">
      <c r="B194" s="23"/>
      <c r="C194" s="130" t="s">
        <v>387</v>
      </c>
      <c r="D194" s="1006" t="s">
        <v>153</v>
      </c>
      <c r="E194" s="1007"/>
      <c r="F194" s="1008"/>
      <c r="G194" s="759"/>
      <c r="H194" s="759"/>
      <c r="I194" s="399"/>
      <c r="J194" s="400"/>
      <c r="K194" s="401"/>
      <c r="L194" s="435"/>
      <c r="M194" s="403">
        <f t="shared" ref="M194:Q194" si="172">SUM(M195:M198)</f>
        <v>0</v>
      </c>
      <c r="N194" s="404">
        <f t="shared" si="172"/>
        <v>0</v>
      </c>
      <c r="O194" s="405">
        <f t="shared" si="172"/>
        <v>0</v>
      </c>
      <c r="P194" s="261" t="e">
        <f>ROUND(O194/I194,4)</f>
        <v>#DIV/0!</v>
      </c>
      <c r="Q194" s="436">
        <f t="shared" si="172"/>
        <v>0</v>
      </c>
    </row>
    <row r="195" spans="2:17">
      <c r="B195" s="357" t="s">
        <v>554</v>
      </c>
      <c r="C195" s="54" t="s">
        <v>388</v>
      </c>
      <c r="D195" s="149" t="s">
        <v>133</v>
      </c>
      <c r="E195" s="100" t="s">
        <v>389</v>
      </c>
      <c r="F195" s="149" t="s">
        <v>2</v>
      </c>
      <c r="G195" s="777"/>
      <c r="H195" s="363"/>
      <c r="I195" s="406"/>
      <c r="J195" s="365">
        <v>0</v>
      </c>
      <c r="K195" s="366"/>
      <c r="L195" s="433">
        <f t="shared" ref="L195:L198" si="173">ROUND(J195+K195,2)</f>
        <v>0</v>
      </c>
      <c r="M195" s="368">
        <v>0</v>
      </c>
      <c r="N195" s="343">
        <f t="shared" ref="N195:N198" si="174">ROUND(K195*H195,2)</f>
        <v>0</v>
      </c>
      <c r="O195" s="369">
        <f t="shared" ref="O195:O198" si="175">ROUND(M195+N195,2)</f>
        <v>0</v>
      </c>
      <c r="P195" s="51" t="e">
        <f t="shared" ref="P195:P198" si="176">ROUND(O195/I195,4)</f>
        <v>#DIV/0!</v>
      </c>
      <c r="Q195" s="434">
        <f t="shared" ref="Q195:Q198" si="177">ROUND(I195-O195,2)</f>
        <v>0</v>
      </c>
    </row>
    <row r="196" spans="2:17">
      <c r="B196" s="357" t="s">
        <v>555</v>
      </c>
      <c r="C196" s="54" t="s">
        <v>390</v>
      </c>
      <c r="D196" s="149" t="s">
        <v>133</v>
      </c>
      <c r="E196" s="100" t="s">
        <v>391</v>
      </c>
      <c r="F196" s="149" t="s">
        <v>2</v>
      </c>
      <c r="G196" s="777"/>
      <c r="H196" s="363"/>
      <c r="I196" s="406"/>
      <c r="J196" s="365">
        <v>0</v>
      </c>
      <c r="K196" s="366"/>
      <c r="L196" s="433">
        <f t="shared" si="173"/>
        <v>0</v>
      </c>
      <c r="M196" s="368">
        <v>0</v>
      </c>
      <c r="N196" s="343">
        <f t="shared" si="174"/>
        <v>0</v>
      </c>
      <c r="O196" s="369">
        <f t="shared" si="175"/>
        <v>0</v>
      </c>
      <c r="P196" s="51" t="e">
        <f t="shared" si="176"/>
        <v>#DIV/0!</v>
      </c>
      <c r="Q196" s="434">
        <f t="shared" si="177"/>
        <v>0</v>
      </c>
    </row>
    <row r="197" spans="2:17">
      <c r="B197" s="357" t="s">
        <v>556</v>
      </c>
      <c r="C197" s="54" t="s">
        <v>392</v>
      </c>
      <c r="D197" s="149" t="s">
        <v>133</v>
      </c>
      <c r="E197" s="100" t="s">
        <v>393</v>
      </c>
      <c r="F197" s="149" t="s">
        <v>2</v>
      </c>
      <c r="G197" s="777"/>
      <c r="H197" s="363"/>
      <c r="I197" s="406"/>
      <c r="J197" s="365">
        <v>0</v>
      </c>
      <c r="K197" s="366"/>
      <c r="L197" s="433">
        <f t="shared" si="173"/>
        <v>0</v>
      </c>
      <c r="M197" s="368">
        <v>0</v>
      </c>
      <c r="N197" s="343">
        <f t="shared" si="174"/>
        <v>0</v>
      </c>
      <c r="O197" s="369">
        <f t="shared" si="175"/>
        <v>0</v>
      </c>
      <c r="P197" s="51" t="e">
        <f t="shared" si="176"/>
        <v>#DIV/0!</v>
      </c>
      <c r="Q197" s="434">
        <f t="shared" si="177"/>
        <v>0</v>
      </c>
    </row>
    <row r="198" spans="2:17">
      <c r="B198" s="357" t="s">
        <v>557</v>
      </c>
      <c r="C198" s="54" t="s">
        <v>394</v>
      </c>
      <c r="D198" s="149" t="s">
        <v>133</v>
      </c>
      <c r="E198" s="100" t="s">
        <v>395</v>
      </c>
      <c r="F198" s="149" t="s">
        <v>2</v>
      </c>
      <c r="G198" s="777"/>
      <c r="H198" s="363"/>
      <c r="I198" s="406"/>
      <c r="J198" s="365">
        <v>0</v>
      </c>
      <c r="K198" s="366"/>
      <c r="L198" s="433">
        <f t="shared" si="173"/>
        <v>0</v>
      </c>
      <c r="M198" s="368">
        <v>0</v>
      </c>
      <c r="N198" s="343">
        <f t="shared" si="174"/>
        <v>0</v>
      </c>
      <c r="O198" s="369">
        <f t="shared" si="175"/>
        <v>0</v>
      </c>
      <c r="P198" s="51" t="e">
        <f t="shared" si="176"/>
        <v>#DIV/0!</v>
      </c>
      <c r="Q198" s="434">
        <f t="shared" si="177"/>
        <v>0</v>
      </c>
    </row>
    <row r="199" spans="2:17">
      <c r="B199" s="23"/>
      <c r="C199" s="130" t="s">
        <v>396</v>
      </c>
      <c r="D199" s="1006" t="s">
        <v>13</v>
      </c>
      <c r="E199" s="1007"/>
      <c r="F199" s="1008"/>
      <c r="G199" s="759"/>
      <c r="H199" s="759"/>
      <c r="I199" s="399"/>
      <c r="J199" s="400"/>
      <c r="K199" s="401"/>
      <c r="L199" s="435"/>
      <c r="M199" s="403">
        <f t="shared" ref="M199:Q199" si="178">SUM(M200:M201)</f>
        <v>0</v>
      </c>
      <c r="N199" s="404">
        <f t="shared" si="178"/>
        <v>0</v>
      </c>
      <c r="O199" s="405">
        <f t="shared" si="178"/>
        <v>0</v>
      </c>
      <c r="P199" s="261" t="e">
        <f>ROUND(O199/I199,4)</f>
        <v>#DIV/0!</v>
      </c>
      <c r="Q199" s="436">
        <f t="shared" si="178"/>
        <v>0</v>
      </c>
    </row>
    <row r="200" spans="2:17" ht="33.75">
      <c r="B200" s="357" t="s">
        <v>558</v>
      </c>
      <c r="C200" s="54" t="s">
        <v>397</v>
      </c>
      <c r="D200" s="149" t="s">
        <v>160</v>
      </c>
      <c r="E200" s="100" t="s">
        <v>161</v>
      </c>
      <c r="F200" s="149" t="s">
        <v>2</v>
      </c>
      <c r="G200" s="777"/>
      <c r="H200" s="363"/>
      <c r="I200" s="406"/>
      <c r="J200" s="365">
        <v>0</v>
      </c>
      <c r="K200" s="366"/>
      <c r="L200" s="433">
        <f t="shared" ref="L200:L201" si="179">ROUND(J200+K200,2)</f>
        <v>0</v>
      </c>
      <c r="M200" s="368">
        <v>0</v>
      </c>
      <c r="N200" s="343">
        <f t="shared" ref="N200:N201" si="180">ROUND(K200*H200,2)</f>
        <v>0</v>
      </c>
      <c r="O200" s="369">
        <f t="shared" ref="O200:O201" si="181">ROUND(M200+N200,2)</f>
        <v>0</v>
      </c>
      <c r="P200" s="51" t="e">
        <f t="shared" ref="P200:P201" si="182">ROUND(O200/I200,4)</f>
        <v>#DIV/0!</v>
      </c>
      <c r="Q200" s="434">
        <f t="shared" ref="Q200:Q201" si="183">ROUND(I200-O200,2)</f>
        <v>0</v>
      </c>
    </row>
    <row r="201" spans="2:17" ht="33.75">
      <c r="B201" s="357" t="s">
        <v>559</v>
      </c>
      <c r="C201" s="54" t="s">
        <v>398</v>
      </c>
      <c r="D201" s="149" t="s">
        <v>160</v>
      </c>
      <c r="E201" s="100" t="s">
        <v>163</v>
      </c>
      <c r="F201" s="149" t="s">
        <v>2</v>
      </c>
      <c r="G201" s="777"/>
      <c r="H201" s="363"/>
      <c r="I201" s="406"/>
      <c r="J201" s="365">
        <v>0</v>
      </c>
      <c r="K201" s="366"/>
      <c r="L201" s="433">
        <f t="shared" si="179"/>
        <v>0</v>
      </c>
      <c r="M201" s="368">
        <v>0</v>
      </c>
      <c r="N201" s="343">
        <f t="shared" si="180"/>
        <v>0</v>
      </c>
      <c r="O201" s="369">
        <f t="shared" si="181"/>
        <v>0</v>
      </c>
      <c r="P201" s="51" t="e">
        <f t="shared" si="182"/>
        <v>#DIV/0!</v>
      </c>
      <c r="Q201" s="434">
        <f t="shared" si="183"/>
        <v>0</v>
      </c>
    </row>
    <row r="202" spans="2:17">
      <c r="B202" s="23"/>
      <c r="C202" s="130" t="s">
        <v>399</v>
      </c>
      <c r="D202" s="1006" t="s">
        <v>165</v>
      </c>
      <c r="E202" s="1007"/>
      <c r="F202" s="1008"/>
      <c r="G202" s="759"/>
      <c r="H202" s="759"/>
      <c r="I202" s="399"/>
      <c r="J202" s="400"/>
      <c r="K202" s="401"/>
      <c r="L202" s="435"/>
      <c r="M202" s="403">
        <f t="shared" ref="M202:Q202" si="184">M203</f>
        <v>0</v>
      </c>
      <c r="N202" s="404">
        <f t="shared" si="184"/>
        <v>0</v>
      </c>
      <c r="O202" s="405">
        <f t="shared" si="184"/>
        <v>0</v>
      </c>
      <c r="P202" s="261" t="e">
        <f>ROUND(O202/I202,4)</f>
        <v>#DIV/0!</v>
      </c>
      <c r="Q202" s="436">
        <f t="shared" si="184"/>
        <v>0</v>
      </c>
    </row>
    <row r="203" spans="2:17">
      <c r="B203" s="357" t="s">
        <v>560</v>
      </c>
      <c r="C203" s="127" t="s">
        <v>400</v>
      </c>
      <c r="D203" s="409" t="s">
        <v>167</v>
      </c>
      <c r="E203" s="410" t="s">
        <v>168</v>
      </c>
      <c r="F203" s="409" t="s">
        <v>2</v>
      </c>
      <c r="G203" s="777"/>
      <c r="H203" s="363"/>
      <c r="I203" s="406"/>
      <c r="J203" s="365">
        <v>0</v>
      </c>
      <c r="K203" s="366"/>
      <c r="L203" s="433">
        <f t="shared" ref="L203" si="185">ROUND(J203+K203,2)</f>
        <v>0</v>
      </c>
      <c r="M203" s="368">
        <v>0</v>
      </c>
      <c r="N203" s="343">
        <f>ROUND(K203*H203,2)</f>
        <v>0</v>
      </c>
      <c r="O203" s="369">
        <f t="shared" ref="O203" si="186">ROUND(M203+N203,2)</f>
        <v>0</v>
      </c>
      <c r="P203" s="51" t="e">
        <f>ROUND(O203/I203,4)</f>
        <v>#DIV/0!</v>
      </c>
      <c r="Q203" s="434">
        <f t="shared" ref="Q203" si="187">ROUND(I203-O203,2)</f>
        <v>0</v>
      </c>
    </row>
    <row r="204" spans="2:17">
      <c r="B204" s="22"/>
      <c r="C204" s="40" t="s">
        <v>401</v>
      </c>
      <c r="D204" s="1009" t="s">
        <v>170</v>
      </c>
      <c r="E204" s="1010"/>
      <c r="F204" s="1010"/>
      <c r="G204" s="746"/>
      <c r="H204" s="746"/>
      <c r="I204" s="399"/>
      <c r="J204" s="400"/>
      <c r="K204" s="401"/>
      <c r="L204" s="435"/>
      <c r="M204" s="403">
        <f t="shared" ref="M204:Q204" si="188">M205</f>
        <v>0</v>
      </c>
      <c r="N204" s="404">
        <f t="shared" si="188"/>
        <v>0</v>
      </c>
      <c r="O204" s="405">
        <f t="shared" si="188"/>
        <v>0</v>
      </c>
      <c r="P204" s="261" t="e">
        <f>ROUND(O204/I204,4)</f>
        <v>#DIV/0!</v>
      </c>
      <c r="Q204" s="436">
        <f t="shared" si="188"/>
        <v>0</v>
      </c>
    </row>
    <row r="205" spans="2:17" ht="15" thickBot="1">
      <c r="B205" s="357" t="s">
        <v>561</v>
      </c>
      <c r="C205" s="127" t="s">
        <v>402</v>
      </c>
      <c r="D205" s="409" t="s">
        <v>172</v>
      </c>
      <c r="E205" s="410" t="s">
        <v>173</v>
      </c>
      <c r="F205" s="409" t="s">
        <v>2</v>
      </c>
      <c r="G205" s="777"/>
      <c r="H205" s="363"/>
      <c r="I205" s="406"/>
      <c r="J205" s="365">
        <v>0</v>
      </c>
      <c r="K205" s="366"/>
      <c r="L205" s="433">
        <f t="shared" ref="L205" si="189">ROUND(J205+K205,2)</f>
        <v>0</v>
      </c>
      <c r="M205" s="368">
        <v>0</v>
      </c>
      <c r="N205" s="343">
        <f>ROUND(K205*H205,2)</f>
        <v>0</v>
      </c>
      <c r="O205" s="369">
        <f t="shared" ref="O205" si="190">ROUND(M205+N205,2)</f>
        <v>0</v>
      </c>
      <c r="P205" s="39" t="e">
        <f>ROUND(O205/I205,4)</f>
        <v>#DIV/0!</v>
      </c>
      <c r="Q205" s="434">
        <f t="shared" ref="Q205" si="191">ROUND(I205-O205,2)</f>
        <v>0</v>
      </c>
    </row>
    <row r="206" spans="2:17" ht="22.5" customHeight="1" thickBot="1">
      <c r="B206" s="1000" t="s">
        <v>439</v>
      </c>
      <c r="C206" s="1001"/>
      <c r="D206" s="1001"/>
      <c r="E206" s="1001"/>
      <c r="F206" s="1002"/>
      <c r="G206" s="762"/>
      <c r="H206" s="762"/>
      <c r="I206" s="699"/>
      <c r="J206" s="700"/>
      <c r="K206" s="701"/>
      <c r="L206" s="702"/>
      <c r="M206" s="703">
        <f t="shared" ref="M206:Q206" si="192">M49+M76+M178</f>
        <v>0</v>
      </c>
      <c r="N206" s="704">
        <f t="shared" si="192"/>
        <v>0</v>
      </c>
      <c r="O206" s="705">
        <f t="shared" si="192"/>
        <v>0</v>
      </c>
      <c r="P206" s="775" t="e">
        <f>ROUND(O206/I206,4)</f>
        <v>#DIV/0!</v>
      </c>
      <c r="Q206" s="707">
        <f t="shared" si="192"/>
        <v>0</v>
      </c>
    </row>
    <row r="207" spans="2:17" ht="8.25" customHeight="1" thickBot="1">
      <c r="B207" s="709"/>
      <c r="C207" s="710"/>
      <c r="D207" s="710"/>
      <c r="E207" s="710"/>
      <c r="F207" s="710"/>
      <c r="G207" s="711"/>
      <c r="H207" s="712"/>
      <c r="I207" s="713"/>
      <c r="J207" s="714"/>
      <c r="K207" s="715"/>
      <c r="L207" s="716"/>
      <c r="M207" s="717"/>
      <c r="N207" s="718"/>
      <c r="O207" s="719"/>
      <c r="P207" s="720"/>
      <c r="Q207" s="713"/>
    </row>
    <row r="208" spans="2:17" ht="22.5" customHeight="1">
      <c r="B208" s="25"/>
      <c r="C208" s="85" t="s">
        <v>77</v>
      </c>
      <c r="D208" s="1012" t="s">
        <v>403</v>
      </c>
      <c r="E208" s="1013"/>
      <c r="F208" s="1013"/>
      <c r="G208" s="742"/>
      <c r="H208" s="742"/>
      <c r="I208" s="323"/>
      <c r="J208" s="437"/>
      <c r="K208" s="438"/>
      <c r="L208" s="439"/>
      <c r="M208" s="440"/>
      <c r="N208" s="441"/>
      <c r="O208" s="442"/>
      <c r="P208" s="443"/>
      <c r="Q208" s="323"/>
    </row>
    <row r="209" spans="2:17" ht="22.5" customHeight="1">
      <c r="B209" s="58"/>
      <c r="C209" s="57" t="s">
        <v>79</v>
      </c>
      <c r="D209" s="1003" t="s">
        <v>115</v>
      </c>
      <c r="E209" s="1004"/>
      <c r="F209" s="1005"/>
      <c r="G209" s="757"/>
      <c r="H209" s="757"/>
      <c r="I209" s="329"/>
      <c r="J209" s="330"/>
      <c r="K209" s="331"/>
      <c r="L209" s="444"/>
      <c r="M209" s="396">
        <f t="shared" ref="M209:Q209" si="193">M210+M213+M215</f>
        <v>0</v>
      </c>
      <c r="N209" s="397">
        <f t="shared" si="193"/>
        <v>0</v>
      </c>
      <c r="O209" s="398">
        <f t="shared" si="193"/>
        <v>0</v>
      </c>
      <c r="P209" s="269" t="e">
        <f>ROUND(O209/I209,4)</f>
        <v>#DIV/0!</v>
      </c>
      <c r="Q209" s="445">
        <f t="shared" si="193"/>
        <v>0</v>
      </c>
    </row>
    <row r="210" spans="2:17">
      <c r="B210" s="312"/>
      <c r="C210" s="40" t="s">
        <v>404</v>
      </c>
      <c r="D210" s="1009" t="s">
        <v>405</v>
      </c>
      <c r="E210" s="1010"/>
      <c r="F210" s="446"/>
      <c r="G210" s="737"/>
      <c r="H210" s="737"/>
      <c r="I210" s="42"/>
      <c r="J210" s="246"/>
      <c r="K210" s="247"/>
      <c r="L210" s="248"/>
      <c r="M210" s="144">
        <f t="shared" ref="M210:Q210" si="194">SUM(M211:M212)</f>
        <v>0</v>
      </c>
      <c r="N210" s="41">
        <f t="shared" si="194"/>
        <v>0</v>
      </c>
      <c r="O210" s="49">
        <f t="shared" si="194"/>
        <v>0</v>
      </c>
      <c r="P210" s="261" t="e">
        <f>ROUND(O210/I210,4)</f>
        <v>#DIV/0!</v>
      </c>
      <c r="Q210" s="50">
        <f t="shared" si="194"/>
        <v>0</v>
      </c>
    </row>
    <row r="211" spans="2:17" ht="33.75">
      <c r="B211" s="59" t="s">
        <v>563</v>
      </c>
      <c r="C211" s="47" t="s">
        <v>406</v>
      </c>
      <c r="D211" s="149" t="s">
        <v>407</v>
      </c>
      <c r="E211" s="447" t="s">
        <v>408</v>
      </c>
      <c r="F211" s="448" t="s">
        <v>2</v>
      </c>
      <c r="G211" s="777"/>
      <c r="H211" s="363"/>
      <c r="I211" s="406"/>
      <c r="J211" s="365">
        <v>0</v>
      </c>
      <c r="K211" s="366"/>
      <c r="L211" s="433">
        <f t="shared" ref="L211:L212" si="195">ROUND(J211+K211,2)</f>
        <v>0</v>
      </c>
      <c r="M211" s="368">
        <v>0</v>
      </c>
      <c r="N211" s="343">
        <f t="shared" ref="N211:N212" si="196">ROUND(K211*H211,2)</f>
        <v>0</v>
      </c>
      <c r="O211" s="369">
        <f t="shared" ref="O211:O212" si="197">ROUND(M211+N211,2)</f>
        <v>0</v>
      </c>
      <c r="P211" s="51" t="e">
        <f t="shared" ref="P211:P212" si="198">ROUND(O211/I211,4)</f>
        <v>#DIV/0!</v>
      </c>
      <c r="Q211" s="434">
        <f t="shared" ref="Q211:Q212" si="199">ROUND(I211-O211,2)</f>
        <v>0</v>
      </c>
    </row>
    <row r="212" spans="2:17" ht="33.75">
      <c r="B212" s="59" t="s">
        <v>564</v>
      </c>
      <c r="C212" s="47" t="s">
        <v>409</v>
      </c>
      <c r="D212" s="149" t="s">
        <v>410</v>
      </c>
      <c r="E212" s="447" t="s">
        <v>411</v>
      </c>
      <c r="F212" s="448" t="s">
        <v>2</v>
      </c>
      <c r="G212" s="777"/>
      <c r="H212" s="363"/>
      <c r="I212" s="406"/>
      <c r="J212" s="365">
        <v>0</v>
      </c>
      <c r="K212" s="366"/>
      <c r="L212" s="433">
        <f t="shared" si="195"/>
        <v>0</v>
      </c>
      <c r="M212" s="368">
        <v>0</v>
      </c>
      <c r="N212" s="343">
        <f t="shared" si="196"/>
        <v>0</v>
      </c>
      <c r="O212" s="369">
        <f t="shared" si="197"/>
        <v>0</v>
      </c>
      <c r="P212" s="51" t="e">
        <f t="shared" si="198"/>
        <v>#DIV/0!</v>
      </c>
      <c r="Q212" s="434">
        <f t="shared" si="199"/>
        <v>0</v>
      </c>
    </row>
    <row r="213" spans="2:17">
      <c r="B213" s="312"/>
      <c r="C213" s="40" t="s">
        <v>412</v>
      </c>
      <c r="D213" s="1009" t="s">
        <v>413</v>
      </c>
      <c r="E213" s="1010"/>
      <c r="F213" s="446"/>
      <c r="G213" s="737"/>
      <c r="H213" s="737"/>
      <c r="I213" s="42"/>
      <c r="J213" s="246"/>
      <c r="K213" s="247"/>
      <c r="L213" s="248"/>
      <c r="M213" s="144">
        <f t="shared" ref="M213:Q213" si="200">SUM(M214:M214)</f>
        <v>0</v>
      </c>
      <c r="N213" s="41">
        <f t="shared" si="200"/>
        <v>0</v>
      </c>
      <c r="O213" s="49">
        <f t="shared" si="200"/>
        <v>0</v>
      </c>
      <c r="P213" s="261" t="e">
        <f>ROUND(O213/I213,4)</f>
        <v>#DIV/0!</v>
      </c>
      <c r="Q213" s="50">
        <f t="shared" si="200"/>
        <v>0</v>
      </c>
    </row>
    <row r="214" spans="2:17">
      <c r="B214" s="59" t="s">
        <v>565</v>
      </c>
      <c r="C214" s="47" t="s">
        <v>414</v>
      </c>
      <c r="D214" s="149" t="s">
        <v>415</v>
      </c>
      <c r="E214" s="449" t="s">
        <v>416</v>
      </c>
      <c r="F214" s="448" t="s">
        <v>2</v>
      </c>
      <c r="G214" s="777"/>
      <c r="H214" s="363"/>
      <c r="I214" s="406"/>
      <c r="J214" s="365">
        <v>0</v>
      </c>
      <c r="K214" s="366"/>
      <c r="L214" s="433">
        <f t="shared" ref="L214" si="201">ROUND(J214+K214,2)</f>
        <v>0</v>
      </c>
      <c r="M214" s="368">
        <v>0</v>
      </c>
      <c r="N214" s="343">
        <f>ROUND(K214*H214,2)</f>
        <v>0</v>
      </c>
      <c r="O214" s="369">
        <f t="shared" ref="O214" si="202">ROUND(M214+N214,2)</f>
        <v>0</v>
      </c>
      <c r="P214" s="51" t="e">
        <f>ROUND(O214/I214,4)</f>
        <v>#DIV/0!</v>
      </c>
      <c r="Q214" s="434">
        <f t="shared" ref="Q214" si="203">ROUND(I214-O214,2)</f>
        <v>0</v>
      </c>
    </row>
    <row r="215" spans="2:17">
      <c r="B215" s="312"/>
      <c r="C215" s="40" t="s">
        <v>417</v>
      </c>
      <c r="D215" s="1009" t="s">
        <v>418</v>
      </c>
      <c r="E215" s="1010"/>
      <c r="F215" s="446"/>
      <c r="G215" s="737"/>
      <c r="H215" s="737"/>
      <c r="I215" s="42"/>
      <c r="J215" s="246"/>
      <c r="K215" s="247"/>
      <c r="L215" s="248"/>
      <c r="M215" s="144">
        <f t="shared" ref="M215:Q215" si="204">SUM(M216:M216)</f>
        <v>0</v>
      </c>
      <c r="N215" s="41">
        <f t="shared" si="204"/>
        <v>0</v>
      </c>
      <c r="O215" s="49">
        <f t="shared" si="204"/>
        <v>0</v>
      </c>
      <c r="P215" s="261" t="e">
        <f>ROUND(O215/I215,4)</f>
        <v>#DIV/0!</v>
      </c>
      <c r="Q215" s="50">
        <f t="shared" si="204"/>
        <v>0</v>
      </c>
    </row>
    <row r="216" spans="2:17" ht="15" thickBot="1">
      <c r="B216" s="450" t="s">
        <v>566</v>
      </c>
      <c r="C216" s="165" t="s">
        <v>419</v>
      </c>
      <c r="D216" s="451" t="s">
        <v>415</v>
      </c>
      <c r="E216" s="452" t="s">
        <v>420</v>
      </c>
      <c r="F216" s="453" t="s">
        <v>2</v>
      </c>
      <c r="G216" s="783"/>
      <c r="H216" s="784"/>
      <c r="I216" s="454"/>
      <c r="J216" s="455">
        <v>0</v>
      </c>
      <c r="K216" s="456"/>
      <c r="L216" s="457">
        <f t="shared" ref="L216" si="205">ROUND(J216+K216,2)</f>
        <v>0</v>
      </c>
      <c r="M216" s="458">
        <v>0</v>
      </c>
      <c r="N216" s="459">
        <f>ROUND(K216*H216,2)</f>
        <v>0</v>
      </c>
      <c r="O216" s="460">
        <f t="shared" ref="O216" si="206">ROUND(M216+N216,2)</f>
        <v>0</v>
      </c>
      <c r="P216" s="164" t="e">
        <f>ROUND(O216/I216,4)</f>
        <v>#DIV/0!</v>
      </c>
      <c r="Q216" s="461">
        <f t="shared" ref="Q216" si="207">ROUND(I216-O216,2)</f>
        <v>0</v>
      </c>
    </row>
    <row r="217" spans="2:17" ht="22.5" customHeight="1" thickTop="1">
      <c r="B217" s="121"/>
      <c r="C217" s="111" t="s">
        <v>81</v>
      </c>
      <c r="D217" s="1027" t="s">
        <v>174</v>
      </c>
      <c r="E217" s="1028"/>
      <c r="F217" s="1029"/>
      <c r="G217" s="756"/>
      <c r="H217" s="756"/>
      <c r="I217" s="382"/>
      <c r="J217" s="462"/>
      <c r="K217" s="463"/>
      <c r="L217" s="464"/>
      <c r="M217" s="465">
        <f t="shared" ref="M217:Q217" si="208">SUM(M218:M222)</f>
        <v>0</v>
      </c>
      <c r="N217" s="466">
        <f t="shared" si="208"/>
        <v>0</v>
      </c>
      <c r="O217" s="467">
        <f t="shared" si="208"/>
        <v>0</v>
      </c>
      <c r="P217" s="269" t="e">
        <f>ROUND(O217/I217,4)</f>
        <v>#DIV/0!</v>
      </c>
      <c r="Q217" s="468">
        <f t="shared" si="208"/>
        <v>0</v>
      </c>
    </row>
    <row r="218" spans="2:17">
      <c r="B218" s="59" t="s">
        <v>567</v>
      </c>
      <c r="C218" s="469" t="s">
        <v>421</v>
      </c>
      <c r="D218" s="149" t="s">
        <v>415</v>
      </c>
      <c r="E218" s="449" t="s">
        <v>422</v>
      </c>
      <c r="F218" s="448" t="s">
        <v>2</v>
      </c>
      <c r="G218" s="777"/>
      <c r="H218" s="363"/>
      <c r="I218" s="406"/>
      <c r="J218" s="365">
        <v>0</v>
      </c>
      <c r="K218" s="366"/>
      <c r="L218" s="433">
        <f t="shared" ref="L218:L222" si="209">ROUND(J218+K218,2)</f>
        <v>0</v>
      </c>
      <c r="M218" s="368">
        <v>0</v>
      </c>
      <c r="N218" s="343">
        <f t="shared" ref="N218:N222" si="210">ROUND(K218*H218,2)</f>
        <v>0</v>
      </c>
      <c r="O218" s="369">
        <f t="shared" ref="O218:O222" si="211">ROUND(M218+N218,2)</f>
        <v>0</v>
      </c>
      <c r="P218" s="51" t="e">
        <f t="shared" ref="P218:P222" si="212">ROUND(O218/I218,4)</f>
        <v>#DIV/0!</v>
      </c>
      <c r="Q218" s="434">
        <f t="shared" ref="Q218:Q222" si="213">ROUND(I218-O218,2)</f>
        <v>0</v>
      </c>
    </row>
    <row r="219" spans="2:17" ht="33.75">
      <c r="B219" s="59" t="s">
        <v>568</v>
      </c>
      <c r="C219" s="469" t="s">
        <v>423</v>
      </c>
      <c r="D219" s="149" t="s">
        <v>407</v>
      </c>
      <c r="E219" s="447" t="s">
        <v>424</v>
      </c>
      <c r="F219" s="448" t="s">
        <v>2</v>
      </c>
      <c r="G219" s="777"/>
      <c r="H219" s="363"/>
      <c r="I219" s="406"/>
      <c r="J219" s="365">
        <v>0</v>
      </c>
      <c r="K219" s="366"/>
      <c r="L219" s="433">
        <f t="shared" si="209"/>
        <v>0</v>
      </c>
      <c r="M219" s="368">
        <v>0</v>
      </c>
      <c r="N219" s="343">
        <f t="shared" si="210"/>
        <v>0</v>
      </c>
      <c r="O219" s="369">
        <f t="shared" si="211"/>
        <v>0</v>
      </c>
      <c r="P219" s="51" t="e">
        <f t="shared" si="212"/>
        <v>#DIV/0!</v>
      </c>
      <c r="Q219" s="434">
        <f t="shared" si="213"/>
        <v>0</v>
      </c>
    </row>
    <row r="220" spans="2:17" ht="33.75">
      <c r="B220" s="59" t="s">
        <v>569</v>
      </c>
      <c r="C220" s="469" t="s">
        <v>425</v>
      </c>
      <c r="D220" s="149" t="s">
        <v>410</v>
      </c>
      <c r="E220" s="447" t="s">
        <v>426</v>
      </c>
      <c r="F220" s="448" t="s">
        <v>2</v>
      </c>
      <c r="G220" s="777"/>
      <c r="H220" s="363"/>
      <c r="I220" s="406"/>
      <c r="J220" s="365">
        <v>0</v>
      </c>
      <c r="K220" s="366"/>
      <c r="L220" s="433">
        <f t="shared" si="209"/>
        <v>0</v>
      </c>
      <c r="M220" s="368">
        <v>0</v>
      </c>
      <c r="N220" s="343">
        <f t="shared" si="210"/>
        <v>0</v>
      </c>
      <c r="O220" s="369">
        <f t="shared" si="211"/>
        <v>0</v>
      </c>
      <c r="P220" s="51" t="e">
        <f t="shared" si="212"/>
        <v>#DIV/0!</v>
      </c>
      <c r="Q220" s="434">
        <f t="shared" si="213"/>
        <v>0</v>
      </c>
    </row>
    <row r="221" spans="2:17" ht="33.75">
      <c r="B221" s="59" t="s">
        <v>570</v>
      </c>
      <c r="C221" s="469" t="s">
        <v>427</v>
      </c>
      <c r="D221" s="149" t="s">
        <v>407</v>
      </c>
      <c r="E221" s="447" t="s">
        <v>428</v>
      </c>
      <c r="F221" s="448" t="s">
        <v>2</v>
      </c>
      <c r="G221" s="777"/>
      <c r="H221" s="363"/>
      <c r="I221" s="406"/>
      <c r="J221" s="365">
        <v>0</v>
      </c>
      <c r="K221" s="366"/>
      <c r="L221" s="433">
        <f t="shared" si="209"/>
        <v>0</v>
      </c>
      <c r="M221" s="368">
        <v>0</v>
      </c>
      <c r="N221" s="343">
        <f t="shared" si="210"/>
        <v>0</v>
      </c>
      <c r="O221" s="369">
        <f t="shared" si="211"/>
        <v>0</v>
      </c>
      <c r="P221" s="51" t="e">
        <f t="shared" si="212"/>
        <v>#DIV/0!</v>
      </c>
      <c r="Q221" s="434">
        <f t="shared" si="213"/>
        <v>0</v>
      </c>
    </row>
    <row r="222" spans="2:17" ht="34.5" thickBot="1">
      <c r="B222" s="450" t="s">
        <v>571</v>
      </c>
      <c r="C222" s="470" t="s">
        <v>429</v>
      </c>
      <c r="D222" s="451" t="s">
        <v>410</v>
      </c>
      <c r="E222" s="471" t="s">
        <v>430</v>
      </c>
      <c r="F222" s="453" t="s">
        <v>2</v>
      </c>
      <c r="G222" s="783"/>
      <c r="H222" s="784"/>
      <c r="I222" s="454"/>
      <c r="J222" s="455">
        <v>0</v>
      </c>
      <c r="K222" s="456"/>
      <c r="L222" s="457">
        <f t="shared" si="209"/>
        <v>0</v>
      </c>
      <c r="M222" s="458">
        <v>0</v>
      </c>
      <c r="N222" s="459">
        <f t="shared" si="210"/>
        <v>0</v>
      </c>
      <c r="O222" s="460">
        <f t="shared" si="211"/>
        <v>0</v>
      </c>
      <c r="P222" s="164" t="e">
        <f t="shared" si="212"/>
        <v>#DIV/0!</v>
      </c>
      <c r="Q222" s="461">
        <f t="shared" si="213"/>
        <v>0</v>
      </c>
    </row>
    <row r="223" spans="2:17" ht="22.5" customHeight="1" thickTop="1">
      <c r="B223" s="121"/>
      <c r="C223" s="111" t="s">
        <v>83</v>
      </c>
      <c r="D223" s="1027" t="s">
        <v>367</v>
      </c>
      <c r="E223" s="1028"/>
      <c r="F223" s="1029"/>
      <c r="G223" s="756"/>
      <c r="H223" s="756"/>
      <c r="I223" s="382"/>
      <c r="J223" s="462"/>
      <c r="K223" s="463"/>
      <c r="L223" s="464"/>
      <c r="M223" s="465">
        <f t="shared" ref="M223:Q223" si="214">M224</f>
        <v>0</v>
      </c>
      <c r="N223" s="466">
        <f t="shared" si="214"/>
        <v>0</v>
      </c>
      <c r="O223" s="467">
        <f t="shared" si="214"/>
        <v>0</v>
      </c>
      <c r="P223" s="269" t="e">
        <f>ROUND(O223/I223,4)</f>
        <v>#DIV/0!</v>
      </c>
      <c r="Q223" s="468">
        <f t="shared" si="214"/>
        <v>0</v>
      </c>
    </row>
    <row r="224" spans="2:17">
      <c r="B224" s="312"/>
      <c r="C224" s="40" t="s">
        <v>431</v>
      </c>
      <c r="D224" s="1009" t="s">
        <v>432</v>
      </c>
      <c r="E224" s="1010"/>
      <c r="F224" s="446"/>
      <c r="G224" s="737"/>
      <c r="H224" s="737"/>
      <c r="I224" s="42"/>
      <c r="J224" s="246"/>
      <c r="K224" s="247"/>
      <c r="L224" s="248"/>
      <c r="M224" s="144">
        <f t="shared" ref="M224:Q224" si="215">SUM(M225:M227)</f>
        <v>0</v>
      </c>
      <c r="N224" s="41">
        <f t="shared" si="215"/>
        <v>0</v>
      </c>
      <c r="O224" s="49">
        <f t="shared" si="215"/>
        <v>0</v>
      </c>
      <c r="P224" s="261" t="e">
        <f>ROUND(O224/I224,4)</f>
        <v>#DIV/0!</v>
      </c>
      <c r="Q224" s="50">
        <f t="shared" si="215"/>
        <v>0</v>
      </c>
    </row>
    <row r="225" spans="2:17">
      <c r="B225" s="59" t="s">
        <v>572</v>
      </c>
      <c r="C225" s="47" t="s">
        <v>433</v>
      </c>
      <c r="D225" s="149" t="s">
        <v>415</v>
      </c>
      <c r="E225" s="449" t="s">
        <v>434</v>
      </c>
      <c r="F225" s="448" t="s">
        <v>2</v>
      </c>
      <c r="G225" s="777"/>
      <c r="H225" s="363"/>
      <c r="I225" s="406"/>
      <c r="J225" s="365">
        <v>0</v>
      </c>
      <c r="K225" s="366"/>
      <c r="L225" s="433">
        <f t="shared" ref="L225:L227" si="216">ROUND(J225+K225,2)</f>
        <v>0</v>
      </c>
      <c r="M225" s="368">
        <v>0</v>
      </c>
      <c r="N225" s="343">
        <f t="shared" ref="N225:N227" si="217">ROUND(K225*H225,2)</f>
        <v>0</v>
      </c>
      <c r="O225" s="369">
        <f t="shared" ref="O225:O227" si="218">ROUND(M225+N225,2)</f>
        <v>0</v>
      </c>
      <c r="P225" s="51" t="e">
        <f t="shared" ref="P225:P227" si="219">ROUND(O225/I225,4)</f>
        <v>#DIV/0!</v>
      </c>
      <c r="Q225" s="434">
        <f t="shared" ref="Q225:Q227" si="220">ROUND(I225-O225,2)</f>
        <v>0</v>
      </c>
    </row>
    <row r="226" spans="2:17" ht="33.75">
      <c r="B226" s="59" t="s">
        <v>573</v>
      </c>
      <c r="C226" s="47" t="s">
        <v>435</v>
      </c>
      <c r="D226" s="149" t="s">
        <v>407</v>
      </c>
      <c r="E226" s="447" t="s">
        <v>436</v>
      </c>
      <c r="F226" s="448" t="s">
        <v>2</v>
      </c>
      <c r="G226" s="777"/>
      <c r="H226" s="363"/>
      <c r="I226" s="406"/>
      <c r="J226" s="365">
        <v>0</v>
      </c>
      <c r="K226" s="366"/>
      <c r="L226" s="433">
        <f t="shared" si="216"/>
        <v>0</v>
      </c>
      <c r="M226" s="368">
        <v>0</v>
      </c>
      <c r="N226" s="343">
        <f t="shared" si="217"/>
        <v>0</v>
      </c>
      <c r="O226" s="369">
        <f t="shared" si="218"/>
        <v>0</v>
      </c>
      <c r="P226" s="51" t="e">
        <f t="shared" si="219"/>
        <v>#DIV/0!</v>
      </c>
      <c r="Q226" s="434">
        <f t="shared" si="220"/>
        <v>0</v>
      </c>
    </row>
    <row r="227" spans="2:17" ht="34.5" thickBot="1">
      <c r="B227" s="59" t="s">
        <v>574</v>
      </c>
      <c r="C227" s="47" t="s">
        <v>437</v>
      </c>
      <c r="D227" s="149" t="s">
        <v>410</v>
      </c>
      <c r="E227" s="447" t="s">
        <v>438</v>
      </c>
      <c r="F227" s="448" t="s">
        <v>2</v>
      </c>
      <c r="G227" s="777"/>
      <c r="H227" s="363"/>
      <c r="I227" s="406"/>
      <c r="J227" s="365">
        <v>0</v>
      </c>
      <c r="K227" s="366"/>
      <c r="L227" s="433">
        <f t="shared" si="216"/>
        <v>0</v>
      </c>
      <c r="M227" s="368">
        <v>0</v>
      </c>
      <c r="N227" s="343">
        <f t="shared" si="217"/>
        <v>0</v>
      </c>
      <c r="O227" s="369">
        <f t="shared" si="218"/>
        <v>0</v>
      </c>
      <c r="P227" s="39" t="e">
        <f t="shared" si="219"/>
        <v>#DIV/0!</v>
      </c>
      <c r="Q227" s="434">
        <f t="shared" si="220"/>
        <v>0</v>
      </c>
    </row>
    <row r="228" spans="2:17" ht="22.5" customHeight="1" thickBot="1">
      <c r="B228" s="1000" t="s">
        <v>562</v>
      </c>
      <c r="C228" s="1001"/>
      <c r="D228" s="1001"/>
      <c r="E228" s="1001"/>
      <c r="F228" s="1002"/>
      <c r="G228" s="762"/>
      <c r="H228" s="762"/>
      <c r="I228" s="699"/>
      <c r="J228" s="700"/>
      <c r="K228" s="701"/>
      <c r="L228" s="702"/>
      <c r="M228" s="703">
        <f t="shared" ref="M228:Q228" si="221">M209+M217+M223</f>
        <v>0</v>
      </c>
      <c r="N228" s="704">
        <f t="shared" si="221"/>
        <v>0</v>
      </c>
      <c r="O228" s="705">
        <f t="shared" si="221"/>
        <v>0</v>
      </c>
      <c r="P228" s="775" t="e">
        <f>ROUND(O228/I228,4)</f>
        <v>#DIV/0!</v>
      </c>
      <c r="Q228" s="707">
        <f t="shared" si="221"/>
        <v>0</v>
      </c>
    </row>
    <row r="229" spans="2:17" ht="8.25" customHeight="1" thickBot="1">
      <c r="B229" s="709"/>
      <c r="C229" s="710"/>
      <c r="D229" s="710"/>
      <c r="E229" s="710"/>
      <c r="F229" s="710"/>
      <c r="G229" s="711"/>
      <c r="H229" s="712"/>
      <c r="I229" s="713"/>
      <c r="J229" s="714"/>
      <c r="K229" s="715"/>
      <c r="L229" s="716"/>
      <c r="M229" s="717"/>
      <c r="N229" s="718"/>
      <c r="O229" s="719"/>
      <c r="P229" s="720"/>
      <c r="Q229" s="713"/>
    </row>
    <row r="230" spans="2:17" ht="22.5" customHeight="1">
      <c r="B230" s="53"/>
      <c r="C230" s="85" t="s">
        <v>34</v>
      </c>
      <c r="D230" s="1012" t="s">
        <v>3</v>
      </c>
      <c r="E230" s="1013"/>
      <c r="F230" s="1013"/>
      <c r="G230" s="742"/>
      <c r="H230" s="742"/>
      <c r="I230" s="323"/>
      <c r="J230" s="243"/>
      <c r="K230" s="244"/>
      <c r="L230" s="245"/>
      <c r="M230" s="25"/>
      <c r="N230" s="28"/>
      <c r="O230" s="263"/>
      <c r="P230" s="48"/>
      <c r="Q230" s="48"/>
    </row>
    <row r="231" spans="2:17" ht="22.5" customHeight="1">
      <c r="B231" s="52"/>
      <c r="C231" s="111" t="s">
        <v>36</v>
      </c>
      <c r="D231" s="1027" t="s">
        <v>575</v>
      </c>
      <c r="E231" s="1028"/>
      <c r="F231" s="1029"/>
      <c r="G231" s="756"/>
      <c r="H231" s="756"/>
      <c r="I231" s="382"/>
      <c r="J231" s="330"/>
      <c r="K231" s="331"/>
      <c r="L231" s="332"/>
      <c r="M231" s="396">
        <f t="shared" ref="M231:O231" si="222">SUM(M232:M236)</f>
        <v>0</v>
      </c>
      <c r="N231" s="397">
        <f t="shared" si="222"/>
        <v>0</v>
      </c>
      <c r="O231" s="398">
        <f t="shared" si="222"/>
        <v>0</v>
      </c>
      <c r="P231" s="269" t="e">
        <f>ROUND(O231/I231,4)</f>
        <v>#DIV/0!</v>
      </c>
      <c r="Q231" s="329">
        <f>SUM(Q232:Q236)</f>
        <v>0</v>
      </c>
    </row>
    <row r="232" spans="2:17" ht="15" customHeight="1">
      <c r="B232" s="472" t="s">
        <v>2124</v>
      </c>
      <c r="C232" s="473" t="s">
        <v>38</v>
      </c>
      <c r="D232" s="473" t="s">
        <v>576</v>
      </c>
      <c r="E232" s="474" t="s">
        <v>117</v>
      </c>
      <c r="F232" s="475" t="s">
        <v>2</v>
      </c>
      <c r="G232" s="777"/>
      <c r="H232" s="363"/>
      <c r="I232" s="406"/>
      <c r="J232" s="339">
        <v>0</v>
      </c>
      <c r="K232" s="340"/>
      <c r="L232" s="341">
        <f t="shared" ref="L232:L236" si="223">ROUND(J232+K232,2)</f>
        <v>0</v>
      </c>
      <c r="M232" s="342">
        <v>0</v>
      </c>
      <c r="N232" s="343">
        <f t="shared" ref="N232:N236" si="224">ROUND(K232*H232,2)</f>
        <v>0</v>
      </c>
      <c r="O232" s="344">
        <f t="shared" ref="O232:O236" si="225">ROUND(M232+N232,2)</f>
        <v>0</v>
      </c>
      <c r="P232" s="51" t="e">
        <f t="shared" ref="P232:P236" si="226">ROUND(O232/I232,4)</f>
        <v>#DIV/0!</v>
      </c>
      <c r="Q232" s="338">
        <f t="shared" ref="Q232:Q236" si="227">ROUND(I232-O232,2)</f>
        <v>0</v>
      </c>
    </row>
    <row r="233" spans="2:17">
      <c r="B233" s="472" t="s">
        <v>2125</v>
      </c>
      <c r="C233" s="473" t="s">
        <v>41</v>
      </c>
      <c r="D233" s="473" t="s">
        <v>576</v>
      </c>
      <c r="E233" s="474" t="s">
        <v>122</v>
      </c>
      <c r="F233" s="475" t="s">
        <v>2</v>
      </c>
      <c r="G233" s="777"/>
      <c r="H233" s="363"/>
      <c r="I233" s="406"/>
      <c r="J233" s="339">
        <v>0</v>
      </c>
      <c r="K233" s="340"/>
      <c r="L233" s="341">
        <f t="shared" si="223"/>
        <v>0</v>
      </c>
      <c r="M233" s="342">
        <v>0</v>
      </c>
      <c r="N233" s="343">
        <f t="shared" si="224"/>
        <v>0</v>
      </c>
      <c r="O233" s="344">
        <f t="shared" si="225"/>
        <v>0</v>
      </c>
      <c r="P233" s="51" t="e">
        <f t="shared" si="226"/>
        <v>#DIV/0!</v>
      </c>
      <c r="Q233" s="338">
        <f t="shared" si="227"/>
        <v>0</v>
      </c>
    </row>
    <row r="234" spans="2:17" ht="22.5">
      <c r="B234" s="472" t="s">
        <v>2126</v>
      </c>
      <c r="C234" s="473" t="s">
        <v>43</v>
      </c>
      <c r="D234" s="473" t="s">
        <v>576</v>
      </c>
      <c r="E234" s="474" t="s">
        <v>577</v>
      </c>
      <c r="F234" s="475" t="s">
        <v>2</v>
      </c>
      <c r="G234" s="777"/>
      <c r="H234" s="363"/>
      <c r="I234" s="406"/>
      <c r="J234" s="339">
        <v>0</v>
      </c>
      <c r="K234" s="340"/>
      <c r="L234" s="341">
        <f t="shared" si="223"/>
        <v>0</v>
      </c>
      <c r="M234" s="342">
        <v>0</v>
      </c>
      <c r="N234" s="343">
        <f t="shared" si="224"/>
        <v>0</v>
      </c>
      <c r="O234" s="344">
        <f t="shared" si="225"/>
        <v>0</v>
      </c>
      <c r="P234" s="51" t="e">
        <f t="shared" si="226"/>
        <v>#DIV/0!</v>
      </c>
      <c r="Q234" s="338">
        <f t="shared" si="227"/>
        <v>0</v>
      </c>
    </row>
    <row r="235" spans="2:17">
      <c r="B235" s="472" t="s">
        <v>2127</v>
      </c>
      <c r="C235" s="473" t="s">
        <v>45</v>
      </c>
      <c r="D235" s="473" t="s">
        <v>576</v>
      </c>
      <c r="E235" s="474" t="s">
        <v>578</v>
      </c>
      <c r="F235" s="475" t="s">
        <v>2</v>
      </c>
      <c r="G235" s="777"/>
      <c r="H235" s="363"/>
      <c r="I235" s="406"/>
      <c r="J235" s="339">
        <v>0</v>
      </c>
      <c r="K235" s="340"/>
      <c r="L235" s="341">
        <f t="shared" si="223"/>
        <v>0</v>
      </c>
      <c r="M235" s="342">
        <v>0</v>
      </c>
      <c r="N235" s="343">
        <f t="shared" si="224"/>
        <v>0</v>
      </c>
      <c r="O235" s="344">
        <f t="shared" si="225"/>
        <v>0</v>
      </c>
      <c r="P235" s="51" t="e">
        <f t="shared" si="226"/>
        <v>#DIV/0!</v>
      </c>
      <c r="Q235" s="338">
        <f t="shared" si="227"/>
        <v>0</v>
      </c>
    </row>
    <row r="236" spans="2:17" ht="15" thickBot="1">
      <c r="B236" s="476" t="s">
        <v>2128</v>
      </c>
      <c r="C236" s="477" t="s">
        <v>47</v>
      </c>
      <c r="D236" s="477" t="s">
        <v>576</v>
      </c>
      <c r="E236" s="478" t="s">
        <v>579</v>
      </c>
      <c r="F236" s="479" t="s">
        <v>2</v>
      </c>
      <c r="G236" s="783"/>
      <c r="H236" s="784"/>
      <c r="I236" s="454"/>
      <c r="J236" s="480">
        <v>0</v>
      </c>
      <c r="K236" s="481"/>
      <c r="L236" s="482">
        <f t="shared" si="223"/>
        <v>0</v>
      </c>
      <c r="M236" s="483">
        <v>0</v>
      </c>
      <c r="N236" s="459">
        <f t="shared" si="224"/>
        <v>0</v>
      </c>
      <c r="O236" s="484">
        <f t="shared" si="225"/>
        <v>0</v>
      </c>
      <c r="P236" s="164" t="e">
        <f t="shared" si="226"/>
        <v>#DIV/0!</v>
      </c>
      <c r="Q236" s="485">
        <f t="shared" si="227"/>
        <v>0</v>
      </c>
    </row>
    <row r="237" spans="2:17" ht="22.5" customHeight="1" thickTop="1">
      <c r="B237" s="52"/>
      <c r="C237" s="111" t="s">
        <v>77</v>
      </c>
      <c r="D237" s="1027" t="s">
        <v>580</v>
      </c>
      <c r="E237" s="1028"/>
      <c r="F237" s="1029"/>
      <c r="G237" s="756"/>
      <c r="H237" s="756"/>
      <c r="I237" s="382"/>
      <c r="J237" s="462"/>
      <c r="K237" s="463"/>
      <c r="L237" s="486"/>
      <c r="M237" s="465">
        <f t="shared" ref="M237:Q237" si="228">SUM(M238:M242)</f>
        <v>0</v>
      </c>
      <c r="N237" s="466">
        <f t="shared" si="228"/>
        <v>0</v>
      </c>
      <c r="O237" s="467">
        <f t="shared" si="228"/>
        <v>0</v>
      </c>
      <c r="P237" s="269" t="e">
        <f>ROUND(O237/I237,4)</f>
        <v>#DIV/0!</v>
      </c>
      <c r="Q237" s="382">
        <f t="shared" si="228"/>
        <v>0</v>
      </c>
    </row>
    <row r="238" spans="2:17">
      <c r="B238" s="472" t="s">
        <v>2129</v>
      </c>
      <c r="C238" s="473" t="s">
        <v>79</v>
      </c>
      <c r="D238" s="473" t="s">
        <v>576</v>
      </c>
      <c r="E238" s="474" t="s">
        <v>117</v>
      </c>
      <c r="F238" s="475" t="s">
        <v>2</v>
      </c>
      <c r="G238" s="777"/>
      <c r="H238" s="363"/>
      <c r="I238" s="406"/>
      <c r="J238" s="339">
        <v>0</v>
      </c>
      <c r="K238" s="340"/>
      <c r="L238" s="341">
        <f t="shared" ref="L238:L242" si="229">ROUND(J238+K238,2)</f>
        <v>0</v>
      </c>
      <c r="M238" s="342">
        <v>0</v>
      </c>
      <c r="N238" s="343">
        <f t="shared" ref="N238:N242" si="230">ROUND(K238*H238,2)</f>
        <v>0</v>
      </c>
      <c r="O238" s="344">
        <f t="shared" ref="O238:O242" si="231">ROUND(M238+N238,2)</f>
        <v>0</v>
      </c>
      <c r="P238" s="51" t="e">
        <f t="shared" ref="P238:P242" si="232">ROUND(O238/I238,4)</f>
        <v>#DIV/0!</v>
      </c>
      <c r="Q238" s="338">
        <f t="shared" ref="Q238:Q242" si="233">ROUND(I238-O238,2)</f>
        <v>0</v>
      </c>
    </row>
    <row r="239" spans="2:17">
      <c r="B239" s="472" t="s">
        <v>2131</v>
      </c>
      <c r="C239" s="473" t="s">
        <v>81</v>
      </c>
      <c r="D239" s="473" t="s">
        <v>576</v>
      </c>
      <c r="E239" s="474" t="s">
        <v>122</v>
      </c>
      <c r="F239" s="475" t="s">
        <v>2</v>
      </c>
      <c r="G239" s="777"/>
      <c r="H239" s="363"/>
      <c r="I239" s="406"/>
      <c r="J239" s="339">
        <v>0</v>
      </c>
      <c r="K239" s="340"/>
      <c r="L239" s="341">
        <f t="shared" si="229"/>
        <v>0</v>
      </c>
      <c r="M239" s="342">
        <v>0</v>
      </c>
      <c r="N239" s="343">
        <f t="shared" si="230"/>
        <v>0</v>
      </c>
      <c r="O239" s="344">
        <f t="shared" si="231"/>
        <v>0</v>
      </c>
      <c r="P239" s="51" t="e">
        <f t="shared" si="232"/>
        <v>#DIV/0!</v>
      </c>
      <c r="Q239" s="338">
        <f t="shared" si="233"/>
        <v>0</v>
      </c>
    </row>
    <row r="240" spans="2:17" ht="22.5">
      <c r="B240" s="472" t="s">
        <v>2132</v>
      </c>
      <c r="C240" s="473" t="s">
        <v>83</v>
      </c>
      <c r="D240" s="473" t="s">
        <v>576</v>
      </c>
      <c r="E240" s="474" t="s">
        <v>577</v>
      </c>
      <c r="F240" s="475" t="s">
        <v>2</v>
      </c>
      <c r="G240" s="777"/>
      <c r="H240" s="363"/>
      <c r="I240" s="406"/>
      <c r="J240" s="339">
        <v>0</v>
      </c>
      <c r="K240" s="340"/>
      <c r="L240" s="341">
        <f t="shared" si="229"/>
        <v>0</v>
      </c>
      <c r="M240" s="342">
        <v>0</v>
      </c>
      <c r="N240" s="343">
        <f t="shared" si="230"/>
        <v>0</v>
      </c>
      <c r="O240" s="344">
        <f t="shared" si="231"/>
        <v>0</v>
      </c>
      <c r="P240" s="51" t="e">
        <f t="shared" si="232"/>
        <v>#DIV/0!</v>
      </c>
      <c r="Q240" s="338">
        <f t="shared" si="233"/>
        <v>0</v>
      </c>
    </row>
    <row r="241" spans="2:17">
      <c r="B241" s="472" t="s">
        <v>2133</v>
      </c>
      <c r="C241" s="473" t="s">
        <v>85</v>
      </c>
      <c r="D241" s="473" t="s">
        <v>576</v>
      </c>
      <c r="E241" s="474" t="s">
        <v>578</v>
      </c>
      <c r="F241" s="475" t="s">
        <v>2</v>
      </c>
      <c r="G241" s="777"/>
      <c r="H241" s="363"/>
      <c r="I241" s="406"/>
      <c r="J241" s="339">
        <v>0</v>
      </c>
      <c r="K241" s="340"/>
      <c r="L241" s="341">
        <f t="shared" si="229"/>
        <v>0</v>
      </c>
      <c r="M241" s="342">
        <v>0</v>
      </c>
      <c r="N241" s="343">
        <f t="shared" si="230"/>
        <v>0</v>
      </c>
      <c r="O241" s="344">
        <f t="shared" si="231"/>
        <v>0</v>
      </c>
      <c r="P241" s="51" t="e">
        <f t="shared" si="232"/>
        <v>#DIV/0!</v>
      </c>
      <c r="Q241" s="338">
        <f t="shared" si="233"/>
        <v>0</v>
      </c>
    </row>
    <row r="242" spans="2:17" ht="15" thickBot="1">
      <c r="B242" s="476" t="s">
        <v>2130</v>
      </c>
      <c r="C242" s="477" t="s">
        <v>581</v>
      </c>
      <c r="D242" s="477" t="s">
        <v>576</v>
      </c>
      <c r="E242" s="478" t="s">
        <v>579</v>
      </c>
      <c r="F242" s="479" t="s">
        <v>2</v>
      </c>
      <c r="G242" s="783"/>
      <c r="H242" s="784"/>
      <c r="I242" s="454"/>
      <c r="J242" s="480">
        <v>0</v>
      </c>
      <c r="K242" s="481"/>
      <c r="L242" s="482">
        <f t="shared" si="229"/>
        <v>0</v>
      </c>
      <c r="M242" s="483">
        <v>0</v>
      </c>
      <c r="N242" s="459">
        <f t="shared" si="230"/>
        <v>0</v>
      </c>
      <c r="O242" s="484">
        <f t="shared" si="231"/>
        <v>0</v>
      </c>
      <c r="P242" s="164" t="e">
        <f t="shared" si="232"/>
        <v>#DIV/0!</v>
      </c>
      <c r="Q242" s="485">
        <f t="shared" si="233"/>
        <v>0</v>
      </c>
    </row>
    <row r="243" spans="2:17" ht="22.5" customHeight="1" thickTop="1">
      <c r="B243" s="52"/>
      <c r="C243" s="111" t="s">
        <v>582</v>
      </c>
      <c r="D243" s="1027" t="s">
        <v>583</v>
      </c>
      <c r="E243" s="1028"/>
      <c r="F243" s="1029"/>
      <c r="G243" s="756"/>
      <c r="H243" s="756"/>
      <c r="I243" s="382"/>
      <c r="J243" s="462"/>
      <c r="K243" s="463"/>
      <c r="L243" s="486"/>
      <c r="M243" s="465">
        <f t="shared" ref="M243:Q243" si="234">SUM(M244:M248)</f>
        <v>0</v>
      </c>
      <c r="N243" s="466">
        <f t="shared" si="234"/>
        <v>0</v>
      </c>
      <c r="O243" s="467">
        <f t="shared" si="234"/>
        <v>0</v>
      </c>
      <c r="P243" s="269" t="e">
        <f>ROUND(O243/I243,4)</f>
        <v>#DIV/0!</v>
      </c>
      <c r="Q243" s="382">
        <f t="shared" si="234"/>
        <v>0</v>
      </c>
    </row>
    <row r="244" spans="2:17">
      <c r="B244" s="487" t="s">
        <v>2134</v>
      </c>
      <c r="C244" s="473" t="s">
        <v>584</v>
      </c>
      <c r="D244" s="473" t="s">
        <v>576</v>
      </c>
      <c r="E244" s="474" t="s">
        <v>117</v>
      </c>
      <c r="F244" s="475" t="s">
        <v>2</v>
      </c>
      <c r="G244" s="777"/>
      <c r="H244" s="363"/>
      <c r="I244" s="406"/>
      <c r="J244" s="339">
        <v>0</v>
      </c>
      <c r="K244" s="340"/>
      <c r="L244" s="341">
        <f t="shared" ref="L244:L248" si="235">ROUND(J244+K244,2)</f>
        <v>0</v>
      </c>
      <c r="M244" s="342">
        <v>0</v>
      </c>
      <c r="N244" s="343">
        <f t="shared" ref="N244:N248" si="236">ROUND(K244*H244,2)</f>
        <v>0</v>
      </c>
      <c r="O244" s="344">
        <f t="shared" ref="O244:O248" si="237">ROUND(M244+N244,2)</f>
        <v>0</v>
      </c>
      <c r="P244" s="51" t="e">
        <f t="shared" ref="P244:P248" si="238">ROUND(O244/I244,4)</f>
        <v>#DIV/0!</v>
      </c>
      <c r="Q244" s="338">
        <f t="shared" ref="Q244:Q248" si="239">ROUND(I244-O244,2)</f>
        <v>0</v>
      </c>
    </row>
    <row r="245" spans="2:17">
      <c r="B245" s="487" t="s">
        <v>2135</v>
      </c>
      <c r="C245" s="473" t="s">
        <v>585</v>
      </c>
      <c r="D245" s="473" t="s">
        <v>576</v>
      </c>
      <c r="E245" s="474" t="s">
        <v>122</v>
      </c>
      <c r="F245" s="475" t="s">
        <v>2</v>
      </c>
      <c r="G245" s="777"/>
      <c r="H245" s="363"/>
      <c r="I245" s="406"/>
      <c r="J245" s="339">
        <v>0</v>
      </c>
      <c r="K245" s="340"/>
      <c r="L245" s="341">
        <f t="shared" si="235"/>
        <v>0</v>
      </c>
      <c r="M245" s="342">
        <v>0</v>
      </c>
      <c r="N245" s="343">
        <f t="shared" si="236"/>
        <v>0</v>
      </c>
      <c r="O245" s="344">
        <f t="shared" si="237"/>
        <v>0</v>
      </c>
      <c r="P245" s="51" t="e">
        <f t="shared" si="238"/>
        <v>#DIV/0!</v>
      </c>
      <c r="Q245" s="338">
        <f t="shared" si="239"/>
        <v>0</v>
      </c>
    </row>
    <row r="246" spans="2:17" ht="22.5">
      <c r="B246" s="487" t="s">
        <v>2136</v>
      </c>
      <c r="C246" s="473" t="s">
        <v>586</v>
      </c>
      <c r="D246" s="473" t="s">
        <v>576</v>
      </c>
      <c r="E246" s="474" t="s">
        <v>577</v>
      </c>
      <c r="F246" s="475" t="s">
        <v>2</v>
      </c>
      <c r="G246" s="777"/>
      <c r="H246" s="363"/>
      <c r="I246" s="406"/>
      <c r="J246" s="339">
        <v>0</v>
      </c>
      <c r="K246" s="340"/>
      <c r="L246" s="341">
        <f t="shared" si="235"/>
        <v>0</v>
      </c>
      <c r="M246" s="342">
        <v>0</v>
      </c>
      <c r="N246" s="343">
        <f t="shared" si="236"/>
        <v>0</v>
      </c>
      <c r="O246" s="344">
        <f t="shared" si="237"/>
        <v>0</v>
      </c>
      <c r="P246" s="51" t="e">
        <f t="shared" si="238"/>
        <v>#DIV/0!</v>
      </c>
      <c r="Q246" s="338">
        <f t="shared" si="239"/>
        <v>0</v>
      </c>
    </row>
    <row r="247" spans="2:17">
      <c r="B247" s="487" t="s">
        <v>2137</v>
      </c>
      <c r="C247" s="473" t="s">
        <v>587</v>
      </c>
      <c r="D247" s="473" t="s">
        <v>576</v>
      </c>
      <c r="E247" s="474" t="s">
        <v>578</v>
      </c>
      <c r="F247" s="475" t="s">
        <v>2</v>
      </c>
      <c r="G247" s="777"/>
      <c r="H247" s="363"/>
      <c r="I247" s="406"/>
      <c r="J247" s="339">
        <v>0</v>
      </c>
      <c r="K247" s="340"/>
      <c r="L247" s="341">
        <f t="shared" si="235"/>
        <v>0</v>
      </c>
      <c r="M247" s="342">
        <v>0</v>
      </c>
      <c r="N247" s="343">
        <f t="shared" si="236"/>
        <v>0</v>
      </c>
      <c r="O247" s="344">
        <f t="shared" si="237"/>
        <v>0</v>
      </c>
      <c r="P247" s="51" t="e">
        <f t="shared" si="238"/>
        <v>#DIV/0!</v>
      </c>
      <c r="Q247" s="338">
        <f t="shared" si="239"/>
        <v>0</v>
      </c>
    </row>
    <row r="248" spans="2:17" ht="15" thickBot="1">
      <c r="B248" s="476" t="s">
        <v>2138</v>
      </c>
      <c r="C248" s="477" t="s">
        <v>588</v>
      </c>
      <c r="D248" s="477" t="s">
        <v>576</v>
      </c>
      <c r="E248" s="478" t="s">
        <v>579</v>
      </c>
      <c r="F248" s="479" t="s">
        <v>2</v>
      </c>
      <c r="G248" s="783"/>
      <c r="H248" s="784"/>
      <c r="I248" s="454"/>
      <c r="J248" s="480">
        <v>0</v>
      </c>
      <c r="K248" s="481"/>
      <c r="L248" s="482">
        <f t="shared" si="235"/>
        <v>0</v>
      </c>
      <c r="M248" s="483">
        <v>0</v>
      </c>
      <c r="N248" s="459">
        <f t="shared" si="236"/>
        <v>0</v>
      </c>
      <c r="O248" s="484">
        <f t="shared" si="237"/>
        <v>0</v>
      </c>
      <c r="P248" s="164" t="e">
        <f t="shared" si="238"/>
        <v>#DIV/0!</v>
      </c>
      <c r="Q248" s="485">
        <f t="shared" si="239"/>
        <v>0</v>
      </c>
    </row>
    <row r="249" spans="2:17" ht="22.5" customHeight="1" thickTop="1">
      <c r="B249" s="52"/>
      <c r="C249" s="111" t="s">
        <v>589</v>
      </c>
      <c r="D249" s="1027" t="s">
        <v>590</v>
      </c>
      <c r="E249" s="1028"/>
      <c r="F249" s="1029"/>
      <c r="G249" s="756"/>
      <c r="H249" s="756"/>
      <c r="I249" s="382"/>
      <c r="J249" s="462"/>
      <c r="K249" s="463"/>
      <c r="L249" s="486"/>
      <c r="M249" s="465">
        <f t="shared" ref="M249:Q249" si="240">SUM(M250:M254)</f>
        <v>0</v>
      </c>
      <c r="N249" s="466">
        <f t="shared" si="240"/>
        <v>0</v>
      </c>
      <c r="O249" s="467">
        <f t="shared" si="240"/>
        <v>0</v>
      </c>
      <c r="P249" s="269" t="e">
        <f>ROUND(O249/I249,4)</f>
        <v>#DIV/0!</v>
      </c>
      <c r="Q249" s="382">
        <f t="shared" si="240"/>
        <v>0</v>
      </c>
    </row>
    <row r="250" spans="2:17">
      <c r="B250" s="487" t="s">
        <v>2139</v>
      </c>
      <c r="C250" s="473" t="s">
        <v>591</v>
      </c>
      <c r="D250" s="473" t="s">
        <v>576</v>
      </c>
      <c r="E250" s="488" t="s">
        <v>117</v>
      </c>
      <c r="F250" s="475" t="s">
        <v>2</v>
      </c>
      <c r="G250" s="777"/>
      <c r="H250" s="363"/>
      <c r="I250" s="406"/>
      <c r="J250" s="339">
        <v>0</v>
      </c>
      <c r="K250" s="340"/>
      <c r="L250" s="341">
        <f t="shared" ref="L250:L254" si="241">ROUND(J250+K250,2)</f>
        <v>0</v>
      </c>
      <c r="M250" s="342">
        <v>0</v>
      </c>
      <c r="N250" s="343">
        <f t="shared" ref="N250:N254" si="242">ROUND(K250*H250,2)</f>
        <v>0</v>
      </c>
      <c r="O250" s="344">
        <f t="shared" ref="O250:O254" si="243">ROUND(M250+N250,2)</f>
        <v>0</v>
      </c>
      <c r="P250" s="51" t="e">
        <f t="shared" ref="P250:P254" si="244">ROUND(O250/I250,4)</f>
        <v>#DIV/0!</v>
      </c>
      <c r="Q250" s="338">
        <f t="shared" ref="Q250:Q254" si="245">ROUND(I250-O250,2)</f>
        <v>0</v>
      </c>
    </row>
    <row r="251" spans="2:17">
      <c r="B251" s="487" t="s">
        <v>2140</v>
      </c>
      <c r="C251" s="473" t="s">
        <v>592</v>
      </c>
      <c r="D251" s="473" t="s">
        <v>576</v>
      </c>
      <c r="E251" s="488" t="s">
        <v>122</v>
      </c>
      <c r="F251" s="475" t="s">
        <v>2</v>
      </c>
      <c r="G251" s="777"/>
      <c r="H251" s="363"/>
      <c r="I251" s="406"/>
      <c r="J251" s="339">
        <v>0</v>
      </c>
      <c r="K251" s="340"/>
      <c r="L251" s="341">
        <f t="shared" si="241"/>
        <v>0</v>
      </c>
      <c r="M251" s="342">
        <v>0</v>
      </c>
      <c r="N251" s="343">
        <f t="shared" si="242"/>
        <v>0</v>
      </c>
      <c r="O251" s="344">
        <f t="shared" si="243"/>
        <v>0</v>
      </c>
      <c r="P251" s="51" t="e">
        <f t="shared" si="244"/>
        <v>#DIV/0!</v>
      </c>
      <c r="Q251" s="338">
        <f t="shared" si="245"/>
        <v>0</v>
      </c>
    </row>
    <row r="252" spans="2:17" ht="22.5">
      <c r="B252" s="487" t="s">
        <v>2141</v>
      </c>
      <c r="C252" s="473" t="s">
        <v>593</v>
      </c>
      <c r="D252" s="473" t="s">
        <v>576</v>
      </c>
      <c r="E252" s="488" t="s">
        <v>577</v>
      </c>
      <c r="F252" s="475" t="s">
        <v>2</v>
      </c>
      <c r="G252" s="777"/>
      <c r="H252" s="363"/>
      <c r="I252" s="406"/>
      <c r="J252" s="339">
        <v>0</v>
      </c>
      <c r="K252" s="340"/>
      <c r="L252" s="341">
        <f t="shared" si="241"/>
        <v>0</v>
      </c>
      <c r="M252" s="342">
        <v>0</v>
      </c>
      <c r="N252" s="343">
        <f t="shared" si="242"/>
        <v>0</v>
      </c>
      <c r="O252" s="344">
        <f t="shared" si="243"/>
        <v>0</v>
      </c>
      <c r="P252" s="51" t="e">
        <f t="shared" si="244"/>
        <v>#DIV/0!</v>
      </c>
      <c r="Q252" s="338">
        <f t="shared" si="245"/>
        <v>0</v>
      </c>
    </row>
    <row r="253" spans="2:17">
      <c r="B253" s="487" t="s">
        <v>2142</v>
      </c>
      <c r="C253" s="473" t="s">
        <v>594</v>
      </c>
      <c r="D253" s="473" t="s">
        <v>576</v>
      </c>
      <c r="E253" s="488" t="s">
        <v>578</v>
      </c>
      <c r="F253" s="475" t="s">
        <v>2</v>
      </c>
      <c r="G253" s="777"/>
      <c r="H253" s="363"/>
      <c r="I253" s="406"/>
      <c r="J253" s="339">
        <v>0</v>
      </c>
      <c r="K253" s="340"/>
      <c r="L253" s="341">
        <f t="shared" si="241"/>
        <v>0</v>
      </c>
      <c r="M253" s="342">
        <v>0</v>
      </c>
      <c r="N253" s="343">
        <f t="shared" si="242"/>
        <v>0</v>
      </c>
      <c r="O253" s="344">
        <f t="shared" si="243"/>
        <v>0</v>
      </c>
      <c r="P253" s="51" t="e">
        <f t="shared" si="244"/>
        <v>#DIV/0!</v>
      </c>
      <c r="Q253" s="338">
        <f t="shared" si="245"/>
        <v>0</v>
      </c>
    </row>
    <row r="254" spans="2:17" ht="15" thickBot="1">
      <c r="B254" s="476" t="s">
        <v>2143</v>
      </c>
      <c r="C254" s="477" t="s">
        <v>595</v>
      </c>
      <c r="D254" s="477" t="s">
        <v>576</v>
      </c>
      <c r="E254" s="489" t="s">
        <v>579</v>
      </c>
      <c r="F254" s="479" t="s">
        <v>2</v>
      </c>
      <c r="G254" s="783"/>
      <c r="H254" s="784"/>
      <c r="I254" s="454"/>
      <c r="J254" s="480">
        <v>0</v>
      </c>
      <c r="K254" s="481"/>
      <c r="L254" s="482">
        <f t="shared" si="241"/>
        <v>0</v>
      </c>
      <c r="M254" s="483">
        <v>0</v>
      </c>
      <c r="N254" s="459">
        <f t="shared" si="242"/>
        <v>0</v>
      </c>
      <c r="O254" s="484">
        <f t="shared" si="243"/>
        <v>0</v>
      </c>
      <c r="P254" s="164" t="e">
        <f t="shared" si="244"/>
        <v>#DIV/0!</v>
      </c>
      <c r="Q254" s="485">
        <f t="shared" si="245"/>
        <v>0</v>
      </c>
    </row>
    <row r="255" spans="2:17" ht="22.5" customHeight="1" thickTop="1">
      <c r="B255" s="52"/>
      <c r="C255" s="111" t="s">
        <v>596</v>
      </c>
      <c r="D255" s="1027" t="s">
        <v>597</v>
      </c>
      <c r="E255" s="1028"/>
      <c r="F255" s="1029"/>
      <c r="G255" s="756"/>
      <c r="H255" s="756"/>
      <c r="I255" s="382"/>
      <c r="J255" s="462"/>
      <c r="K255" s="463"/>
      <c r="L255" s="486"/>
      <c r="M255" s="465">
        <f t="shared" ref="M255:Q255" si="246">SUM(M256:M260)</f>
        <v>0</v>
      </c>
      <c r="N255" s="466">
        <f t="shared" si="246"/>
        <v>0</v>
      </c>
      <c r="O255" s="467">
        <f t="shared" si="246"/>
        <v>0</v>
      </c>
      <c r="P255" s="269" t="e">
        <f>ROUND(O255/I255,4)</f>
        <v>#DIV/0!</v>
      </c>
      <c r="Q255" s="382">
        <f t="shared" si="246"/>
        <v>0</v>
      </c>
    </row>
    <row r="256" spans="2:17">
      <c r="B256" s="487" t="s">
        <v>2149</v>
      </c>
      <c r="C256" s="473" t="s">
        <v>598</v>
      </c>
      <c r="D256" s="473" t="s">
        <v>576</v>
      </c>
      <c r="E256" s="488" t="s">
        <v>117</v>
      </c>
      <c r="F256" s="475" t="s">
        <v>2</v>
      </c>
      <c r="G256" s="777"/>
      <c r="H256" s="363"/>
      <c r="I256" s="406"/>
      <c r="J256" s="339">
        <v>0</v>
      </c>
      <c r="K256" s="340"/>
      <c r="L256" s="341">
        <f t="shared" ref="L256:L260" si="247">ROUND(J256+K256,2)</f>
        <v>0</v>
      </c>
      <c r="M256" s="342">
        <v>0</v>
      </c>
      <c r="N256" s="343">
        <f t="shared" ref="N256:N260" si="248">ROUND(K256*H256,2)</f>
        <v>0</v>
      </c>
      <c r="O256" s="344">
        <f t="shared" ref="O256:O260" si="249">ROUND(M256+N256,2)</f>
        <v>0</v>
      </c>
      <c r="P256" s="51" t="e">
        <f t="shared" ref="P256:P260" si="250">ROUND(O256/I256,4)</f>
        <v>#DIV/0!</v>
      </c>
      <c r="Q256" s="338">
        <f t="shared" ref="Q256:Q260" si="251">ROUND(I256-O256,2)</f>
        <v>0</v>
      </c>
    </row>
    <row r="257" spans="2:17">
      <c r="B257" s="487" t="s">
        <v>2150</v>
      </c>
      <c r="C257" s="473" t="s">
        <v>599</v>
      </c>
      <c r="D257" s="473" t="s">
        <v>576</v>
      </c>
      <c r="E257" s="488" t="s">
        <v>122</v>
      </c>
      <c r="F257" s="475" t="s">
        <v>2</v>
      </c>
      <c r="G257" s="777"/>
      <c r="H257" s="363"/>
      <c r="I257" s="406"/>
      <c r="J257" s="339">
        <v>0</v>
      </c>
      <c r="K257" s="340"/>
      <c r="L257" s="341">
        <f t="shared" si="247"/>
        <v>0</v>
      </c>
      <c r="M257" s="342">
        <v>0</v>
      </c>
      <c r="N257" s="343">
        <f t="shared" si="248"/>
        <v>0</v>
      </c>
      <c r="O257" s="344">
        <f t="shared" si="249"/>
        <v>0</v>
      </c>
      <c r="P257" s="51" t="e">
        <f t="shared" si="250"/>
        <v>#DIV/0!</v>
      </c>
      <c r="Q257" s="338">
        <f t="shared" si="251"/>
        <v>0</v>
      </c>
    </row>
    <row r="258" spans="2:17" ht="22.5">
      <c r="B258" s="487" t="s">
        <v>2151</v>
      </c>
      <c r="C258" s="473" t="s">
        <v>600</v>
      </c>
      <c r="D258" s="473" t="s">
        <v>576</v>
      </c>
      <c r="E258" s="488" t="s">
        <v>577</v>
      </c>
      <c r="F258" s="475" t="s">
        <v>2</v>
      </c>
      <c r="G258" s="777"/>
      <c r="H258" s="363"/>
      <c r="I258" s="406"/>
      <c r="J258" s="339">
        <v>0</v>
      </c>
      <c r="K258" s="340"/>
      <c r="L258" s="341">
        <f t="shared" si="247"/>
        <v>0</v>
      </c>
      <c r="M258" s="342">
        <v>0</v>
      </c>
      <c r="N258" s="343">
        <f t="shared" si="248"/>
        <v>0</v>
      </c>
      <c r="O258" s="344">
        <f t="shared" si="249"/>
        <v>0</v>
      </c>
      <c r="P258" s="51" t="e">
        <f t="shared" si="250"/>
        <v>#DIV/0!</v>
      </c>
      <c r="Q258" s="338">
        <f t="shared" si="251"/>
        <v>0</v>
      </c>
    </row>
    <row r="259" spans="2:17">
      <c r="B259" s="487" t="s">
        <v>2152</v>
      </c>
      <c r="C259" s="473" t="s">
        <v>601</v>
      </c>
      <c r="D259" s="473" t="s">
        <v>576</v>
      </c>
      <c r="E259" s="488" t="s">
        <v>578</v>
      </c>
      <c r="F259" s="475" t="s">
        <v>2</v>
      </c>
      <c r="G259" s="777"/>
      <c r="H259" s="363"/>
      <c r="I259" s="406"/>
      <c r="J259" s="339">
        <v>0</v>
      </c>
      <c r="K259" s="340"/>
      <c r="L259" s="341">
        <f t="shared" si="247"/>
        <v>0</v>
      </c>
      <c r="M259" s="342">
        <v>0</v>
      </c>
      <c r="N259" s="343">
        <f t="shared" si="248"/>
        <v>0</v>
      </c>
      <c r="O259" s="344">
        <f t="shared" si="249"/>
        <v>0</v>
      </c>
      <c r="P259" s="51" t="e">
        <f t="shared" si="250"/>
        <v>#DIV/0!</v>
      </c>
      <c r="Q259" s="338">
        <f t="shared" si="251"/>
        <v>0</v>
      </c>
    </row>
    <row r="260" spans="2:17" ht="15" thickBot="1">
      <c r="B260" s="476" t="s">
        <v>2153</v>
      </c>
      <c r="C260" s="477" t="s">
        <v>602</v>
      </c>
      <c r="D260" s="477" t="s">
        <v>576</v>
      </c>
      <c r="E260" s="489" t="s">
        <v>579</v>
      </c>
      <c r="F260" s="479" t="s">
        <v>2</v>
      </c>
      <c r="G260" s="783"/>
      <c r="H260" s="784"/>
      <c r="I260" s="454"/>
      <c r="J260" s="480">
        <v>0</v>
      </c>
      <c r="K260" s="481"/>
      <c r="L260" s="482">
        <f t="shared" si="247"/>
        <v>0</v>
      </c>
      <c r="M260" s="483">
        <v>0</v>
      </c>
      <c r="N260" s="459">
        <f t="shared" si="248"/>
        <v>0</v>
      </c>
      <c r="O260" s="484">
        <f t="shared" si="249"/>
        <v>0</v>
      </c>
      <c r="P260" s="164" t="e">
        <f t="shared" si="250"/>
        <v>#DIV/0!</v>
      </c>
      <c r="Q260" s="485">
        <f t="shared" si="251"/>
        <v>0</v>
      </c>
    </row>
    <row r="261" spans="2:17" ht="22.5" customHeight="1" thickTop="1">
      <c r="B261" s="52"/>
      <c r="C261" s="111" t="s">
        <v>603</v>
      </c>
      <c r="D261" s="1027" t="s">
        <v>604</v>
      </c>
      <c r="E261" s="1028"/>
      <c r="F261" s="1029"/>
      <c r="G261" s="756"/>
      <c r="H261" s="756"/>
      <c r="I261" s="382"/>
      <c r="J261" s="462"/>
      <c r="K261" s="463"/>
      <c r="L261" s="486"/>
      <c r="M261" s="465">
        <f t="shared" ref="M261:Q261" si="252">SUM(M262:M266)</f>
        <v>0</v>
      </c>
      <c r="N261" s="466">
        <f t="shared" si="252"/>
        <v>0</v>
      </c>
      <c r="O261" s="467">
        <f t="shared" si="252"/>
        <v>0</v>
      </c>
      <c r="P261" s="269" t="e">
        <f>ROUND(O261/I261,4)</f>
        <v>#DIV/0!</v>
      </c>
      <c r="Q261" s="382">
        <f t="shared" si="252"/>
        <v>0</v>
      </c>
    </row>
    <row r="262" spans="2:17">
      <c r="B262" s="487" t="s">
        <v>2144</v>
      </c>
      <c r="C262" s="473" t="s">
        <v>605</v>
      </c>
      <c r="D262" s="473" t="s">
        <v>576</v>
      </c>
      <c r="E262" s="488" t="s">
        <v>117</v>
      </c>
      <c r="F262" s="475" t="s">
        <v>2</v>
      </c>
      <c r="G262" s="777"/>
      <c r="H262" s="363"/>
      <c r="I262" s="406"/>
      <c r="J262" s="339">
        <v>0</v>
      </c>
      <c r="K262" s="340"/>
      <c r="L262" s="341">
        <f t="shared" ref="L262:L266" si="253">ROUND(J262+K262,2)</f>
        <v>0</v>
      </c>
      <c r="M262" s="342">
        <v>0</v>
      </c>
      <c r="N262" s="343">
        <f t="shared" ref="N262:N266" si="254">ROUND(K262*H262,2)</f>
        <v>0</v>
      </c>
      <c r="O262" s="344">
        <f t="shared" ref="O262:O266" si="255">ROUND(M262+N262,2)</f>
        <v>0</v>
      </c>
      <c r="P262" s="51" t="e">
        <f t="shared" ref="P262:P266" si="256">ROUND(O262/I262,4)</f>
        <v>#DIV/0!</v>
      </c>
      <c r="Q262" s="338">
        <f t="shared" ref="Q262:Q266" si="257">ROUND(I262-O262,2)</f>
        <v>0</v>
      </c>
    </row>
    <row r="263" spans="2:17">
      <c r="B263" s="487" t="s">
        <v>2145</v>
      </c>
      <c r="C263" s="473" t="s">
        <v>606</v>
      </c>
      <c r="D263" s="473" t="s">
        <v>576</v>
      </c>
      <c r="E263" s="488" t="s">
        <v>122</v>
      </c>
      <c r="F263" s="475" t="s">
        <v>2</v>
      </c>
      <c r="G263" s="777"/>
      <c r="H263" s="363"/>
      <c r="I263" s="406"/>
      <c r="J263" s="339">
        <v>0</v>
      </c>
      <c r="K263" s="340"/>
      <c r="L263" s="341">
        <f t="shared" si="253"/>
        <v>0</v>
      </c>
      <c r="M263" s="342">
        <v>0</v>
      </c>
      <c r="N263" s="343">
        <f t="shared" si="254"/>
        <v>0</v>
      </c>
      <c r="O263" s="344">
        <f t="shared" si="255"/>
        <v>0</v>
      </c>
      <c r="P263" s="51" t="e">
        <f t="shared" si="256"/>
        <v>#DIV/0!</v>
      </c>
      <c r="Q263" s="338">
        <f t="shared" si="257"/>
        <v>0</v>
      </c>
    </row>
    <row r="264" spans="2:17" ht="22.5">
      <c r="B264" s="487" t="s">
        <v>2146</v>
      </c>
      <c r="C264" s="473" t="s">
        <v>607</v>
      </c>
      <c r="D264" s="473" t="s">
        <v>576</v>
      </c>
      <c r="E264" s="488" t="s">
        <v>577</v>
      </c>
      <c r="F264" s="475" t="s">
        <v>2</v>
      </c>
      <c r="G264" s="777"/>
      <c r="H264" s="363"/>
      <c r="I264" s="406"/>
      <c r="J264" s="339">
        <v>0</v>
      </c>
      <c r="K264" s="340"/>
      <c r="L264" s="341">
        <f t="shared" si="253"/>
        <v>0</v>
      </c>
      <c r="M264" s="342">
        <v>0</v>
      </c>
      <c r="N264" s="343">
        <f t="shared" si="254"/>
        <v>0</v>
      </c>
      <c r="O264" s="344">
        <f t="shared" si="255"/>
        <v>0</v>
      </c>
      <c r="P264" s="51" t="e">
        <f t="shared" si="256"/>
        <v>#DIV/0!</v>
      </c>
      <c r="Q264" s="338">
        <f t="shared" si="257"/>
        <v>0</v>
      </c>
    </row>
    <row r="265" spans="2:17">
      <c r="B265" s="487" t="s">
        <v>2147</v>
      </c>
      <c r="C265" s="473" t="s">
        <v>608</v>
      </c>
      <c r="D265" s="473" t="s">
        <v>576</v>
      </c>
      <c r="E265" s="488" t="s">
        <v>578</v>
      </c>
      <c r="F265" s="475" t="s">
        <v>2</v>
      </c>
      <c r="G265" s="777"/>
      <c r="H265" s="363"/>
      <c r="I265" s="406"/>
      <c r="J265" s="339">
        <v>0</v>
      </c>
      <c r="K265" s="340"/>
      <c r="L265" s="341">
        <f t="shared" si="253"/>
        <v>0</v>
      </c>
      <c r="M265" s="342">
        <v>0</v>
      </c>
      <c r="N265" s="343">
        <f t="shared" si="254"/>
        <v>0</v>
      </c>
      <c r="O265" s="344">
        <f t="shared" si="255"/>
        <v>0</v>
      </c>
      <c r="P265" s="51" t="e">
        <f t="shared" si="256"/>
        <v>#DIV/0!</v>
      </c>
      <c r="Q265" s="338">
        <f t="shared" si="257"/>
        <v>0</v>
      </c>
    </row>
    <row r="266" spans="2:17" ht="15" thickBot="1">
      <c r="B266" s="476" t="s">
        <v>2148</v>
      </c>
      <c r="C266" s="477" t="s">
        <v>609</v>
      </c>
      <c r="D266" s="477" t="s">
        <v>576</v>
      </c>
      <c r="E266" s="489" t="s">
        <v>579</v>
      </c>
      <c r="F266" s="479" t="s">
        <v>2</v>
      </c>
      <c r="G266" s="783"/>
      <c r="H266" s="784"/>
      <c r="I266" s="454"/>
      <c r="J266" s="480">
        <v>0</v>
      </c>
      <c r="K266" s="481"/>
      <c r="L266" s="482">
        <f t="shared" si="253"/>
        <v>0</v>
      </c>
      <c r="M266" s="483">
        <v>0</v>
      </c>
      <c r="N266" s="459">
        <f t="shared" si="254"/>
        <v>0</v>
      </c>
      <c r="O266" s="484">
        <f t="shared" si="255"/>
        <v>0</v>
      </c>
      <c r="P266" s="164" t="e">
        <f t="shared" si="256"/>
        <v>#DIV/0!</v>
      </c>
      <c r="Q266" s="485">
        <f t="shared" si="257"/>
        <v>0</v>
      </c>
    </row>
    <row r="267" spans="2:17" ht="22.5" customHeight="1" thickTop="1">
      <c r="B267" s="52"/>
      <c r="C267" s="111" t="s">
        <v>610</v>
      </c>
      <c r="D267" s="1027" t="s">
        <v>611</v>
      </c>
      <c r="E267" s="1028"/>
      <c r="F267" s="1029"/>
      <c r="G267" s="756"/>
      <c r="H267" s="756"/>
      <c r="I267" s="382"/>
      <c r="J267" s="462"/>
      <c r="K267" s="463"/>
      <c r="L267" s="486"/>
      <c r="M267" s="465">
        <f t="shared" ref="M267:Q267" si="258">SUM(M268:M272)</f>
        <v>0</v>
      </c>
      <c r="N267" s="466">
        <f t="shared" si="258"/>
        <v>0</v>
      </c>
      <c r="O267" s="467">
        <f t="shared" si="258"/>
        <v>0</v>
      </c>
      <c r="P267" s="269" t="e">
        <f>ROUND(O267/I267,4)</f>
        <v>#DIV/0!</v>
      </c>
      <c r="Q267" s="382">
        <f t="shared" si="258"/>
        <v>0</v>
      </c>
    </row>
    <row r="268" spans="2:17">
      <c r="B268" s="487" t="s">
        <v>2154</v>
      </c>
      <c r="C268" s="473" t="s">
        <v>612</v>
      </c>
      <c r="D268" s="473" t="s">
        <v>576</v>
      </c>
      <c r="E268" s="488" t="s">
        <v>117</v>
      </c>
      <c r="F268" s="475" t="s">
        <v>2</v>
      </c>
      <c r="G268" s="777"/>
      <c r="H268" s="363"/>
      <c r="I268" s="406"/>
      <c r="J268" s="339">
        <v>0</v>
      </c>
      <c r="K268" s="340"/>
      <c r="L268" s="341">
        <f t="shared" ref="L268:L272" si="259">ROUND(J268+K268,2)</f>
        <v>0</v>
      </c>
      <c r="M268" s="342">
        <v>0</v>
      </c>
      <c r="N268" s="343">
        <f t="shared" ref="N268:N272" si="260">ROUND(K268*H268,2)</f>
        <v>0</v>
      </c>
      <c r="O268" s="344">
        <f t="shared" ref="O268:O272" si="261">ROUND(M268+N268,2)</f>
        <v>0</v>
      </c>
      <c r="P268" s="51" t="e">
        <f t="shared" ref="P268:P272" si="262">ROUND(O268/I268,4)</f>
        <v>#DIV/0!</v>
      </c>
      <c r="Q268" s="338">
        <f t="shared" ref="Q268:Q272" si="263">ROUND(I268-O268,2)</f>
        <v>0</v>
      </c>
    </row>
    <row r="269" spans="2:17">
      <c r="B269" s="487" t="s">
        <v>2157</v>
      </c>
      <c r="C269" s="473" t="s">
        <v>613</v>
      </c>
      <c r="D269" s="473" t="s">
        <v>576</v>
      </c>
      <c r="E269" s="488" t="s">
        <v>122</v>
      </c>
      <c r="F269" s="475" t="s">
        <v>2</v>
      </c>
      <c r="G269" s="777"/>
      <c r="H269" s="363"/>
      <c r="I269" s="406"/>
      <c r="J269" s="339">
        <v>0</v>
      </c>
      <c r="K269" s="340"/>
      <c r="L269" s="341">
        <f t="shared" si="259"/>
        <v>0</v>
      </c>
      <c r="M269" s="342">
        <v>0</v>
      </c>
      <c r="N269" s="343">
        <f t="shared" si="260"/>
        <v>0</v>
      </c>
      <c r="O269" s="344">
        <f t="shared" si="261"/>
        <v>0</v>
      </c>
      <c r="P269" s="51" t="e">
        <f t="shared" si="262"/>
        <v>#DIV/0!</v>
      </c>
      <c r="Q269" s="338">
        <f t="shared" si="263"/>
        <v>0</v>
      </c>
    </row>
    <row r="270" spans="2:17" ht="22.5">
      <c r="B270" s="487" t="s">
        <v>2156</v>
      </c>
      <c r="C270" s="473" t="s">
        <v>614</v>
      </c>
      <c r="D270" s="473" t="s">
        <v>576</v>
      </c>
      <c r="E270" s="488" t="s">
        <v>577</v>
      </c>
      <c r="F270" s="475" t="s">
        <v>2</v>
      </c>
      <c r="G270" s="777"/>
      <c r="H270" s="363"/>
      <c r="I270" s="406"/>
      <c r="J270" s="339">
        <v>0</v>
      </c>
      <c r="K270" s="340"/>
      <c r="L270" s="341">
        <f t="shared" si="259"/>
        <v>0</v>
      </c>
      <c r="M270" s="342">
        <v>0</v>
      </c>
      <c r="N270" s="343">
        <f t="shared" si="260"/>
        <v>0</v>
      </c>
      <c r="O270" s="344">
        <f t="shared" si="261"/>
        <v>0</v>
      </c>
      <c r="P270" s="51" t="e">
        <f t="shared" si="262"/>
        <v>#DIV/0!</v>
      </c>
      <c r="Q270" s="338">
        <f t="shared" si="263"/>
        <v>0</v>
      </c>
    </row>
    <row r="271" spans="2:17">
      <c r="B271" s="487" t="s">
        <v>2158</v>
      </c>
      <c r="C271" s="473" t="s">
        <v>615</v>
      </c>
      <c r="D271" s="473" t="s">
        <v>576</v>
      </c>
      <c r="E271" s="488" t="s">
        <v>578</v>
      </c>
      <c r="F271" s="475" t="s">
        <v>2</v>
      </c>
      <c r="G271" s="777"/>
      <c r="H271" s="363"/>
      <c r="I271" s="406"/>
      <c r="J271" s="339">
        <v>0</v>
      </c>
      <c r="K271" s="340"/>
      <c r="L271" s="341">
        <f t="shared" si="259"/>
        <v>0</v>
      </c>
      <c r="M271" s="342">
        <v>0</v>
      </c>
      <c r="N271" s="343">
        <f t="shared" si="260"/>
        <v>0</v>
      </c>
      <c r="O271" s="344">
        <f t="shared" si="261"/>
        <v>0</v>
      </c>
      <c r="P271" s="51" t="e">
        <f t="shared" si="262"/>
        <v>#DIV/0!</v>
      </c>
      <c r="Q271" s="338">
        <f t="shared" si="263"/>
        <v>0</v>
      </c>
    </row>
    <row r="272" spans="2:17" ht="15" thickBot="1">
      <c r="B272" s="476" t="s">
        <v>2155</v>
      </c>
      <c r="C272" s="477" t="s">
        <v>616</v>
      </c>
      <c r="D272" s="477" t="s">
        <v>576</v>
      </c>
      <c r="E272" s="489" t="s">
        <v>579</v>
      </c>
      <c r="F272" s="479" t="s">
        <v>2</v>
      </c>
      <c r="G272" s="783"/>
      <c r="H272" s="784"/>
      <c r="I272" s="454"/>
      <c r="J272" s="480">
        <v>0</v>
      </c>
      <c r="K272" s="481"/>
      <c r="L272" s="482">
        <f t="shared" si="259"/>
        <v>0</v>
      </c>
      <c r="M272" s="483">
        <v>0</v>
      </c>
      <c r="N272" s="459">
        <f t="shared" si="260"/>
        <v>0</v>
      </c>
      <c r="O272" s="484">
        <f t="shared" si="261"/>
        <v>0</v>
      </c>
      <c r="P272" s="164" t="e">
        <f t="shared" si="262"/>
        <v>#DIV/0!</v>
      </c>
      <c r="Q272" s="485">
        <f t="shared" si="263"/>
        <v>0</v>
      </c>
    </row>
    <row r="273" spans="2:17" ht="37.5" customHeight="1" thickTop="1">
      <c r="B273" s="52"/>
      <c r="C273" s="111" t="s">
        <v>617</v>
      </c>
      <c r="D273" s="1027" t="s">
        <v>618</v>
      </c>
      <c r="E273" s="1028"/>
      <c r="F273" s="1029"/>
      <c r="G273" s="756"/>
      <c r="H273" s="756"/>
      <c r="I273" s="382"/>
      <c r="J273" s="462"/>
      <c r="K273" s="463"/>
      <c r="L273" s="486"/>
      <c r="M273" s="465">
        <f t="shared" ref="M273:Q273" si="264">SUM(M274:M278)</f>
        <v>0</v>
      </c>
      <c r="N273" s="466">
        <f t="shared" si="264"/>
        <v>0</v>
      </c>
      <c r="O273" s="467">
        <f t="shared" si="264"/>
        <v>0</v>
      </c>
      <c r="P273" s="269" t="e">
        <f>ROUND(O273/I273,4)</f>
        <v>#DIV/0!</v>
      </c>
      <c r="Q273" s="382">
        <f t="shared" si="264"/>
        <v>0</v>
      </c>
    </row>
    <row r="274" spans="2:17">
      <c r="B274" s="487" t="s">
        <v>2159</v>
      </c>
      <c r="C274" s="473" t="s">
        <v>619</v>
      </c>
      <c r="D274" s="473" t="s">
        <v>576</v>
      </c>
      <c r="E274" s="488" t="s">
        <v>117</v>
      </c>
      <c r="F274" s="475" t="s">
        <v>2</v>
      </c>
      <c r="G274" s="777"/>
      <c r="H274" s="363"/>
      <c r="I274" s="406"/>
      <c r="J274" s="339">
        <v>0</v>
      </c>
      <c r="K274" s="340"/>
      <c r="L274" s="341">
        <f t="shared" ref="L274:L278" si="265">ROUND(J274+K274,2)</f>
        <v>0</v>
      </c>
      <c r="M274" s="342">
        <v>0</v>
      </c>
      <c r="N274" s="343">
        <f t="shared" ref="N274:N278" si="266">ROUND(K274*H274,2)</f>
        <v>0</v>
      </c>
      <c r="O274" s="344">
        <f t="shared" ref="O274:O278" si="267">ROUND(M274+N274,2)</f>
        <v>0</v>
      </c>
      <c r="P274" s="51" t="e">
        <f t="shared" ref="P274:P278" si="268">ROUND(O274/I274,4)</f>
        <v>#DIV/0!</v>
      </c>
      <c r="Q274" s="338">
        <f t="shared" ref="Q274:Q278" si="269">ROUND(I274-O274,2)</f>
        <v>0</v>
      </c>
    </row>
    <row r="275" spans="2:17">
      <c r="B275" s="487" t="s">
        <v>2160</v>
      </c>
      <c r="C275" s="473" t="s">
        <v>620</v>
      </c>
      <c r="D275" s="473" t="s">
        <v>576</v>
      </c>
      <c r="E275" s="488" t="s">
        <v>122</v>
      </c>
      <c r="F275" s="475" t="s">
        <v>2</v>
      </c>
      <c r="G275" s="777"/>
      <c r="H275" s="363"/>
      <c r="I275" s="406"/>
      <c r="J275" s="339">
        <v>0</v>
      </c>
      <c r="K275" s="340"/>
      <c r="L275" s="341">
        <f t="shared" si="265"/>
        <v>0</v>
      </c>
      <c r="M275" s="342">
        <v>0</v>
      </c>
      <c r="N275" s="343">
        <f t="shared" si="266"/>
        <v>0</v>
      </c>
      <c r="O275" s="344">
        <f t="shared" si="267"/>
        <v>0</v>
      </c>
      <c r="P275" s="51" t="e">
        <f t="shared" si="268"/>
        <v>#DIV/0!</v>
      </c>
      <c r="Q275" s="338">
        <f t="shared" si="269"/>
        <v>0</v>
      </c>
    </row>
    <row r="276" spans="2:17" ht="22.5">
      <c r="B276" s="487" t="s">
        <v>2161</v>
      </c>
      <c r="C276" s="473" t="s">
        <v>621</v>
      </c>
      <c r="D276" s="473" t="s">
        <v>576</v>
      </c>
      <c r="E276" s="488" t="s">
        <v>577</v>
      </c>
      <c r="F276" s="475" t="s">
        <v>2</v>
      </c>
      <c r="G276" s="777"/>
      <c r="H276" s="363"/>
      <c r="I276" s="406"/>
      <c r="J276" s="339">
        <v>0</v>
      </c>
      <c r="K276" s="340"/>
      <c r="L276" s="341">
        <f t="shared" si="265"/>
        <v>0</v>
      </c>
      <c r="M276" s="342">
        <v>0</v>
      </c>
      <c r="N276" s="343">
        <f t="shared" si="266"/>
        <v>0</v>
      </c>
      <c r="O276" s="344">
        <f t="shared" si="267"/>
        <v>0</v>
      </c>
      <c r="P276" s="51" t="e">
        <f t="shared" si="268"/>
        <v>#DIV/0!</v>
      </c>
      <c r="Q276" s="338">
        <f t="shared" si="269"/>
        <v>0</v>
      </c>
    </row>
    <row r="277" spans="2:17">
      <c r="B277" s="487" t="s">
        <v>2162</v>
      </c>
      <c r="C277" s="473" t="s">
        <v>622</v>
      </c>
      <c r="D277" s="473" t="s">
        <v>576</v>
      </c>
      <c r="E277" s="488" t="s">
        <v>578</v>
      </c>
      <c r="F277" s="475" t="s">
        <v>2</v>
      </c>
      <c r="G277" s="777"/>
      <c r="H277" s="363"/>
      <c r="I277" s="406"/>
      <c r="J277" s="339">
        <v>0</v>
      </c>
      <c r="K277" s="340"/>
      <c r="L277" s="341">
        <f t="shared" si="265"/>
        <v>0</v>
      </c>
      <c r="M277" s="342">
        <v>0</v>
      </c>
      <c r="N277" s="343">
        <f t="shared" si="266"/>
        <v>0</v>
      </c>
      <c r="O277" s="344">
        <f t="shared" si="267"/>
        <v>0</v>
      </c>
      <c r="P277" s="51" t="e">
        <f t="shared" si="268"/>
        <v>#DIV/0!</v>
      </c>
      <c r="Q277" s="338">
        <f t="shared" si="269"/>
        <v>0</v>
      </c>
    </row>
    <row r="278" spans="2:17" ht="15" thickBot="1">
      <c r="B278" s="476" t="s">
        <v>2163</v>
      </c>
      <c r="C278" s="477" t="s">
        <v>623</v>
      </c>
      <c r="D278" s="477" t="s">
        <v>576</v>
      </c>
      <c r="E278" s="489" t="s">
        <v>579</v>
      </c>
      <c r="F278" s="479" t="s">
        <v>2</v>
      </c>
      <c r="G278" s="783"/>
      <c r="H278" s="784"/>
      <c r="I278" s="454"/>
      <c r="J278" s="480">
        <v>0</v>
      </c>
      <c r="K278" s="481"/>
      <c r="L278" s="482">
        <f t="shared" si="265"/>
        <v>0</v>
      </c>
      <c r="M278" s="483">
        <v>0</v>
      </c>
      <c r="N278" s="459">
        <f t="shared" si="266"/>
        <v>0</v>
      </c>
      <c r="O278" s="484">
        <f t="shared" si="267"/>
        <v>0</v>
      </c>
      <c r="P278" s="164" t="e">
        <f t="shared" si="268"/>
        <v>#DIV/0!</v>
      </c>
      <c r="Q278" s="485">
        <f t="shared" si="269"/>
        <v>0</v>
      </c>
    </row>
    <row r="279" spans="2:17" ht="22.5" customHeight="1" thickTop="1">
      <c r="B279" s="52"/>
      <c r="C279" s="111" t="s">
        <v>624</v>
      </c>
      <c r="D279" s="1027" t="s">
        <v>625</v>
      </c>
      <c r="E279" s="1028"/>
      <c r="F279" s="1029"/>
      <c r="G279" s="756"/>
      <c r="H279" s="756"/>
      <c r="I279" s="382"/>
      <c r="J279" s="462"/>
      <c r="K279" s="463"/>
      <c r="L279" s="486"/>
      <c r="M279" s="465">
        <f t="shared" ref="M279:Q279" si="270">SUM(M280:M284)</f>
        <v>0</v>
      </c>
      <c r="N279" s="466">
        <f t="shared" si="270"/>
        <v>0</v>
      </c>
      <c r="O279" s="467">
        <f t="shared" si="270"/>
        <v>0</v>
      </c>
      <c r="P279" s="269" t="e">
        <f>ROUND(O279/I279,4)</f>
        <v>#DIV/0!</v>
      </c>
      <c r="Q279" s="382">
        <f t="shared" si="270"/>
        <v>0</v>
      </c>
    </row>
    <row r="280" spans="2:17">
      <c r="B280" s="487" t="s">
        <v>2164</v>
      </c>
      <c r="C280" s="473" t="s">
        <v>626</v>
      </c>
      <c r="D280" s="473" t="s">
        <v>576</v>
      </c>
      <c r="E280" s="488" t="s">
        <v>117</v>
      </c>
      <c r="F280" s="475" t="s">
        <v>2</v>
      </c>
      <c r="G280" s="777"/>
      <c r="H280" s="363"/>
      <c r="I280" s="406"/>
      <c r="J280" s="339">
        <v>0</v>
      </c>
      <c r="K280" s="340"/>
      <c r="L280" s="341">
        <f t="shared" ref="L280:L284" si="271">ROUND(J280+K280,2)</f>
        <v>0</v>
      </c>
      <c r="M280" s="342">
        <v>0</v>
      </c>
      <c r="N280" s="343">
        <f t="shared" ref="N280:N284" si="272">ROUND(K280*H280,2)</f>
        <v>0</v>
      </c>
      <c r="O280" s="344">
        <f t="shared" ref="O280:O284" si="273">ROUND(M280+N280,2)</f>
        <v>0</v>
      </c>
      <c r="P280" s="51" t="e">
        <f t="shared" ref="P280:P284" si="274">ROUND(O280/I280,4)</f>
        <v>#DIV/0!</v>
      </c>
      <c r="Q280" s="338">
        <f t="shared" ref="Q280:Q284" si="275">ROUND(I280-O280,2)</f>
        <v>0</v>
      </c>
    </row>
    <row r="281" spans="2:17">
      <c r="B281" s="487" t="s">
        <v>2166</v>
      </c>
      <c r="C281" s="473" t="s">
        <v>627</v>
      </c>
      <c r="D281" s="473" t="s">
        <v>576</v>
      </c>
      <c r="E281" s="488" t="s">
        <v>122</v>
      </c>
      <c r="F281" s="475" t="s">
        <v>2</v>
      </c>
      <c r="G281" s="777"/>
      <c r="H281" s="363"/>
      <c r="I281" s="406"/>
      <c r="J281" s="339">
        <v>0</v>
      </c>
      <c r="K281" s="340"/>
      <c r="L281" s="341">
        <f t="shared" si="271"/>
        <v>0</v>
      </c>
      <c r="M281" s="342">
        <v>0</v>
      </c>
      <c r="N281" s="343">
        <f t="shared" si="272"/>
        <v>0</v>
      </c>
      <c r="O281" s="344">
        <f t="shared" si="273"/>
        <v>0</v>
      </c>
      <c r="P281" s="51" t="e">
        <f t="shared" si="274"/>
        <v>#DIV/0!</v>
      </c>
      <c r="Q281" s="338">
        <f t="shared" si="275"/>
        <v>0</v>
      </c>
    </row>
    <row r="282" spans="2:17" ht="22.5">
      <c r="B282" s="487" t="s">
        <v>2165</v>
      </c>
      <c r="C282" s="473" t="s">
        <v>628</v>
      </c>
      <c r="D282" s="473" t="s">
        <v>576</v>
      </c>
      <c r="E282" s="488" t="s">
        <v>577</v>
      </c>
      <c r="F282" s="475" t="s">
        <v>2</v>
      </c>
      <c r="G282" s="777"/>
      <c r="H282" s="363"/>
      <c r="I282" s="406"/>
      <c r="J282" s="339">
        <v>0</v>
      </c>
      <c r="K282" s="340"/>
      <c r="L282" s="341">
        <f t="shared" si="271"/>
        <v>0</v>
      </c>
      <c r="M282" s="342">
        <v>0</v>
      </c>
      <c r="N282" s="343">
        <f t="shared" si="272"/>
        <v>0</v>
      </c>
      <c r="O282" s="344">
        <f t="shared" si="273"/>
        <v>0</v>
      </c>
      <c r="P282" s="51" t="e">
        <f t="shared" si="274"/>
        <v>#DIV/0!</v>
      </c>
      <c r="Q282" s="338">
        <f t="shared" si="275"/>
        <v>0</v>
      </c>
    </row>
    <row r="283" spans="2:17">
      <c r="B283" s="487" t="s">
        <v>2167</v>
      </c>
      <c r="C283" s="473" t="s">
        <v>629</v>
      </c>
      <c r="D283" s="473" t="s">
        <v>576</v>
      </c>
      <c r="E283" s="488" t="s">
        <v>578</v>
      </c>
      <c r="F283" s="475" t="s">
        <v>2</v>
      </c>
      <c r="G283" s="777"/>
      <c r="H283" s="363"/>
      <c r="I283" s="406"/>
      <c r="J283" s="339">
        <v>0</v>
      </c>
      <c r="K283" s="340"/>
      <c r="L283" s="341">
        <f t="shared" si="271"/>
        <v>0</v>
      </c>
      <c r="M283" s="342">
        <v>0</v>
      </c>
      <c r="N283" s="343">
        <f t="shared" si="272"/>
        <v>0</v>
      </c>
      <c r="O283" s="344">
        <f t="shared" si="273"/>
        <v>0</v>
      </c>
      <c r="P283" s="51" t="e">
        <f t="shared" si="274"/>
        <v>#DIV/0!</v>
      </c>
      <c r="Q283" s="338">
        <f t="shared" si="275"/>
        <v>0</v>
      </c>
    </row>
    <row r="284" spans="2:17" ht="15" thickBot="1">
      <c r="B284" s="476" t="s">
        <v>2168</v>
      </c>
      <c r="C284" s="477" t="s">
        <v>630</v>
      </c>
      <c r="D284" s="477" t="s">
        <v>576</v>
      </c>
      <c r="E284" s="489" t="s">
        <v>579</v>
      </c>
      <c r="F284" s="479" t="s">
        <v>2</v>
      </c>
      <c r="G284" s="783"/>
      <c r="H284" s="784"/>
      <c r="I284" s="454"/>
      <c r="J284" s="480">
        <v>0</v>
      </c>
      <c r="K284" s="481"/>
      <c r="L284" s="482">
        <f t="shared" si="271"/>
        <v>0</v>
      </c>
      <c r="M284" s="483">
        <v>0</v>
      </c>
      <c r="N284" s="459">
        <f t="shared" si="272"/>
        <v>0</v>
      </c>
      <c r="O284" s="484">
        <f t="shared" si="273"/>
        <v>0</v>
      </c>
      <c r="P284" s="164" t="e">
        <f t="shared" si="274"/>
        <v>#DIV/0!</v>
      </c>
      <c r="Q284" s="485">
        <f t="shared" si="275"/>
        <v>0</v>
      </c>
    </row>
    <row r="285" spans="2:17" ht="22.5" customHeight="1" thickTop="1">
      <c r="B285" s="52"/>
      <c r="C285" s="111" t="s">
        <v>631</v>
      </c>
      <c r="D285" s="1027" t="s">
        <v>632</v>
      </c>
      <c r="E285" s="1028"/>
      <c r="F285" s="1029"/>
      <c r="G285" s="756"/>
      <c r="H285" s="756"/>
      <c r="I285" s="382"/>
      <c r="J285" s="462"/>
      <c r="K285" s="463"/>
      <c r="L285" s="486"/>
      <c r="M285" s="465">
        <f t="shared" ref="M285:Q285" si="276">SUM(M286:M290)</f>
        <v>0</v>
      </c>
      <c r="N285" s="466">
        <f t="shared" si="276"/>
        <v>0</v>
      </c>
      <c r="O285" s="467">
        <f t="shared" si="276"/>
        <v>0</v>
      </c>
      <c r="P285" s="269" t="e">
        <f>ROUND(O285/I285,4)</f>
        <v>#DIV/0!</v>
      </c>
      <c r="Q285" s="382">
        <f t="shared" si="276"/>
        <v>0</v>
      </c>
    </row>
    <row r="286" spans="2:17">
      <c r="B286" s="487" t="s">
        <v>2169</v>
      </c>
      <c r="C286" s="473" t="s">
        <v>633</v>
      </c>
      <c r="D286" s="473" t="s">
        <v>576</v>
      </c>
      <c r="E286" s="488" t="s">
        <v>117</v>
      </c>
      <c r="F286" s="475" t="s">
        <v>2</v>
      </c>
      <c r="G286" s="777"/>
      <c r="H286" s="363"/>
      <c r="I286" s="406"/>
      <c r="J286" s="339">
        <v>0</v>
      </c>
      <c r="K286" s="340"/>
      <c r="L286" s="341">
        <f t="shared" ref="L286:L290" si="277">ROUND(J286+K286,2)</f>
        <v>0</v>
      </c>
      <c r="M286" s="342">
        <v>0</v>
      </c>
      <c r="N286" s="343">
        <f t="shared" ref="N286:N290" si="278">ROUND(K286*H286,2)</f>
        <v>0</v>
      </c>
      <c r="O286" s="344">
        <f t="shared" ref="O286:O290" si="279">ROUND(M286+N286,2)</f>
        <v>0</v>
      </c>
      <c r="P286" s="51" t="e">
        <f t="shared" ref="P286:P290" si="280">ROUND(O286/I286,4)</f>
        <v>#DIV/0!</v>
      </c>
      <c r="Q286" s="338">
        <f t="shared" ref="Q286:Q290" si="281">ROUND(I286-O286,2)</f>
        <v>0</v>
      </c>
    </row>
    <row r="287" spans="2:17">
      <c r="B287" s="487" t="s">
        <v>2170</v>
      </c>
      <c r="C287" s="473" t="s">
        <v>634</v>
      </c>
      <c r="D287" s="473" t="s">
        <v>576</v>
      </c>
      <c r="E287" s="488" t="s">
        <v>122</v>
      </c>
      <c r="F287" s="475" t="s">
        <v>2</v>
      </c>
      <c r="G287" s="777"/>
      <c r="H287" s="363"/>
      <c r="I287" s="406"/>
      <c r="J287" s="339">
        <v>0</v>
      </c>
      <c r="K287" s="340"/>
      <c r="L287" s="341">
        <f t="shared" si="277"/>
        <v>0</v>
      </c>
      <c r="M287" s="342">
        <v>0</v>
      </c>
      <c r="N287" s="343">
        <f t="shared" si="278"/>
        <v>0</v>
      </c>
      <c r="O287" s="344">
        <f t="shared" si="279"/>
        <v>0</v>
      </c>
      <c r="P287" s="51" t="e">
        <f t="shared" si="280"/>
        <v>#DIV/0!</v>
      </c>
      <c r="Q287" s="338">
        <f t="shared" si="281"/>
        <v>0</v>
      </c>
    </row>
    <row r="288" spans="2:17" ht="22.5">
      <c r="B288" s="487" t="s">
        <v>2171</v>
      </c>
      <c r="C288" s="473" t="s">
        <v>635</v>
      </c>
      <c r="D288" s="473" t="s">
        <v>576</v>
      </c>
      <c r="E288" s="488" t="s">
        <v>577</v>
      </c>
      <c r="F288" s="475" t="s">
        <v>2</v>
      </c>
      <c r="G288" s="777"/>
      <c r="H288" s="363"/>
      <c r="I288" s="406"/>
      <c r="J288" s="339">
        <v>0</v>
      </c>
      <c r="K288" s="340"/>
      <c r="L288" s="341">
        <f t="shared" si="277"/>
        <v>0</v>
      </c>
      <c r="M288" s="342">
        <v>0</v>
      </c>
      <c r="N288" s="343">
        <f t="shared" si="278"/>
        <v>0</v>
      </c>
      <c r="O288" s="344">
        <f t="shared" si="279"/>
        <v>0</v>
      </c>
      <c r="P288" s="51" t="e">
        <f t="shared" si="280"/>
        <v>#DIV/0!</v>
      </c>
      <c r="Q288" s="338">
        <f t="shared" si="281"/>
        <v>0</v>
      </c>
    </row>
    <row r="289" spans="2:17">
      <c r="B289" s="487" t="s">
        <v>2172</v>
      </c>
      <c r="C289" s="473" t="s">
        <v>636</v>
      </c>
      <c r="D289" s="473" t="s">
        <v>576</v>
      </c>
      <c r="E289" s="488" t="s">
        <v>578</v>
      </c>
      <c r="F289" s="475" t="s">
        <v>2</v>
      </c>
      <c r="G289" s="777"/>
      <c r="H289" s="363"/>
      <c r="I289" s="406"/>
      <c r="J289" s="339">
        <v>0</v>
      </c>
      <c r="K289" s="340"/>
      <c r="L289" s="341">
        <f t="shared" si="277"/>
        <v>0</v>
      </c>
      <c r="M289" s="342">
        <v>0</v>
      </c>
      <c r="N289" s="343">
        <f t="shared" si="278"/>
        <v>0</v>
      </c>
      <c r="O289" s="344">
        <f t="shared" si="279"/>
        <v>0</v>
      </c>
      <c r="P289" s="51" t="e">
        <f t="shared" si="280"/>
        <v>#DIV/0!</v>
      </c>
      <c r="Q289" s="338">
        <f t="shared" si="281"/>
        <v>0</v>
      </c>
    </row>
    <row r="290" spans="2:17" ht="15" thickBot="1">
      <c r="B290" s="476" t="s">
        <v>2173</v>
      </c>
      <c r="C290" s="477" t="s">
        <v>637</v>
      </c>
      <c r="D290" s="477" t="s">
        <v>576</v>
      </c>
      <c r="E290" s="489" t="s">
        <v>579</v>
      </c>
      <c r="F290" s="479" t="s">
        <v>2</v>
      </c>
      <c r="G290" s="783"/>
      <c r="H290" s="784"/>
      <c r="I290" s="454"/>
      <c r="J290" s="480">
        <v>0</v>
      </c>
      <c r="K290" s="481"/>
      <c r="L290" s="482">
        <f t="shared" si="277"/>
        <v>0</v>
      </c>
      <c r="M290" s="483">
        <v>0</v>
      </c>
      <c r="N290" s="459">
        <f t="shared" si="278"/>
        <v>0</v>
      </c>
      <c r="O290" s="484">
        <f t="shared" si="279"/>
        <v>0</v>
      </c>
      <c r="P290" s="164" t="e">
        <f t="shared" si="280"/>
        <v>#DIV/0!</v>
      </c>
      <c r="Q290" s="485">
        <f t="shared" si="281"/>
        <v>0</v>
      </c>
    </row>
    <row r="291" spans="2:17" ht="22.5" customHeight="1" thickTop="1">
      <c r="B291" s="52"/>
      <c r="C291" s="111" t="s">
        <v>638</v>
      </c>
      <c r="D291" s="1027" t="s">
        <v>639</v>
      </c>
      <c r="E291" s="1028"/>
      <c r="F291" s="1029"/>
      <c r="G291" s="756"/>
      <c r="H291" s="756"/>
      <c r="I291" s="382"/>
      <c r="J291" s="462"/>
      <c r="K291" s="463"/>
      <c r="L291" s="486"/>
      <c r="M291" s="465">
        <f t="shared" ref="M291:Q291" si="282">SUM(M292:M296)</f>
        <v>0</v>
      </c>
      <c r="N291" s="466">
        <f t="shared" si="282"/>
        <v>0</v>
      </c>
      <c r="O291" s="467">
        <f t="shared" si="282"/>
        <v>0</v>
      </c>
      <c r="P291" s="269" t="e">
        <f>ROUND(O291/I291,4)</f>
        <v>#DIV/0!</v>
      </c>
      <c r="Q291" s="382">
        <f t="shared" si="282"/>
        <v>0</v>
      </c>
    </row>
    <row r="292" spans="2:17">
      <c r="B292" s="487" t="s">
        <v>2174</v>
      </c>
      <c r="C292" s="473" t="s">
        <v>640</v>
      </c>
      <c r="D292" s="473" t="s">
        <v>576</v>
      </c>
      <c r="E292" s="488" t="s">
        <v>117</v>
      </c>
      <c r="F292" s="475" t="s">
        <v>2</v>
      </c>
      <c r="G292" s="777"/>
      <c r="H292" s="363"/>
      <c r="I292" s="406"/>
      <c r="J292" s="339">
        <v>0</v>
      </c>
      <c r="K292" s="340"/>
      <c r="L292" s="341">
        <f t="shared" ref="L292:L296" si="283">ROUND(J292+K292,2)</f>
        <v>0</v>
      </c>
      <c r="M292" s="342">
        <v>0</v>
      </c>
      <c r="N292" s="343">
        <f t="shared" ref="N292:N296" si="284">ROUND(K292*H292,2)</f>
        <v>0</v>
      </c>
      <c r="O292" s="344">
        <f t="shared" ref="O292:O296" si="285">ROUND(M292+N292,2)</f>
        <v>0</v>
      </c>
      <c r="P292" s="51" t="e">
        <f t="shared" ref="P292:P296" si="286">ROUND(O292/I292,4)</f>
        <v>#DIV/0!</v>
      </c>
      <c r="Q292" s="338">
        <f t="shared" ref="Q292:Q296" si="287">ROUND(I292-O292,2)</f>
        <v>0</v>
      </c>
    </row>
    <row r="293" spans="2:17">
      <c r="B293" s="487" t="s">
        <v>2175</v>
      </c>
      <c r="C293" s="473" t="s">
        <v>641</v>
      </c>
      <c r="D293" s="473" t="s">
        <v>576</v>
      </c>
      <c r="E293" s="488" t="s">
        <v>122</v>
      </c>
      <c r="F293" s="475" t="s">
        <v>2</v>
      </c>
      <c r="G293" s="777"/>
      <c r="H293" s="363"/>
      <c r="I293" s="406"/>
      <c r="J293" s="339">
        <v>0</v>
      </c>
      <c r="K293" s="340"/>
      <c r="L293" s="341">
        <f t="shared" si="283"/>
        <v>0</v>
      </c>
      <c r="M293" s="342">
        <v>0</v>
      </c>
      <c r="N293" s="343">
        <f t="shared" si="284"/>
        <v>0</v>
      </c>
      <c r="O293" s="344">
        <f t="shared" si="285"/>
        <v>0</v>
      </c>
      <c r="P293" s="51" t="e">
        <f t="shared" si="286"/>
        <v>#DIV/0!</v>
      </c>
      <c r="Q293" s="338">
        <f t="shared" si="287"/>
        <v>0</v>
      </c>
    </row>
    <row r="294" spans="2:17" ht="22.5">
      <c r="B294" s="487" t="s">
        <v>2176</v>
      </c>
      <c r="C294" s="473" t="s">
        <v>642</v>
      </c>
      <c r="D294" s="473" t="s">
        <v>576</v>
      </c>
      <c r="E294" s="488" t="s">
        <v>577</v>
      </c>
      <c r="F294" s="475" t="s">
        <v>2</v>
      </c>
      <c r="G294" s="777"/>
      <c r="H294" s="363"/>
      <c r="I294" s="406"/>
      <c r="J294" s="339">
        <v>0</v>
      </c>
      <c r="K294" s="340"/>
      <c r="L294" s="341">
        <f t="shared" si="283"/>
        <v>0</v>
      </c>
      <c r="M294" s="342">
        <v>0</v>
      </c>
      <c r="N294" s="343">
        <f t="shared" si="284"/>
        <v>0</v>
      </c>
      <c r="O294" s="344">
        <f t="shared" si="285"/>
        <v>0</v>
      </c>
      <c r="P294" s="51" t="e">
        <f t="shared" si="286"/>
        <v>#DIV/0!</v>
      </c>
      <c r="Q294" s="338">
        <f t="shared" si="287"/>
        <v>0</v>
      </c>
    </row>
    <row r="295" spans="2:17">
      <c r="B295" s="487" t="s">
        <v>2177</v>
      </c>
      <c r="C295" s="473" t="s">
        <v>643</v>
      </c>
      <c r="D295" s="473" t="s">
        <v>576</v>
      </c>
      <c r="E295" s="488" t="s">
        <v>578</v>
      </c>
      <c r="F295" s="475" t="s">
        <v>2</v>
      </c>
      <c r="G295" s="777"/>
      <c r="H295" s="363"/>
      <c r="I295" s="406"/>
      <c r="J295" s="339">
        <v>0</v>
      </c>
      <c r="K295" s="340"/>
      <c r="L295" s="341">
        <f t="shared" si="283"/>
        <v>0</v>
      </c>
      <c r="M295" s="342">
        <v>0</v>
      </c>
      <c r="N295" s="343">
        <f t="shared" si="284"/>
        <v>0</v>
      </c>
      <c r="O295" s="344">
        <f t="shared" si="285"/>
        <v>0</v>
      </c>
      <c r="P295" s="51" t="e">
        <f t="shared" si="286"/>
        <v>#DIV/0!</v>
      </c>
      <c r="Q295" s="338">
        <f t="shared" si="287"/>
        <v>0</v>
      </c>
    </row>
    <row r="296" spans="2:17" ht="15" thickBot="1">
      <c r="B296" s="476" t="s">
        <v>2178</v>
      </c>
      <c r="C296" s="477" t="s">
        <v>644</v>
      </c>
      <c r="D296" s="477" t="s">
        <v>576</v>
      </c>
      <c r="E296" s="489" t="s">
        <v>579</v>
      </c>
      <c r="F296" s="479" t="s">
        <v>2</v>
      </c>
      <c r="G296" s="783"/>
      <c r="H296" s="784"/>
      <c r="I296" s="454"/>
      <c r="J296" s="480">
        <v>0</v>
      </c>
      <c r="K296" s="481"/>
      <c r="L296" s="482">
        <f t="shared" si="283"/>
        <v>0</v>
      </c>
      <c r="M296" s="483">
        <v>0</v>
      </c>
      <c r="N296" s="459">
        <f t="shared" si="284"/>
        <v>0</v>
      </c>
      <c r="O296" s="484">
        <f t="shared" si="285"/>
        <v>0</v>
      </c>
      <c r="P296" s="164" t="e">
        <f t="shared" si="286"/>
        <v>#DIV/0!</v>
      </c>
      <c r="Q296" s="485">
        <f t="shared" si="287"/>
        <v>0</v>
      </c>
    </row>
    <row r="297" spans="2:17" ht="22.5" customHeight="1" thickTop="1">
      <c r="B297" s="52"/>
      <c r="C297" s="111" t="s">
        <v>645</v>
      </c>
      <c r="D297" s="1027" t="s">
        <v>691</v>
      </c>
      <c r="E297" s="1028"/>
      <c r="F297" s="1029"/>
      <c r="G297" s="756"/>
      <c r="H297" s="756"/>
      <c r="I297" s="382"/>
      <c r="J297" s="462"/>
      <c r="K297" s="463"/>
      <c r="L297" s="486"/>
      <c r="M297" s="465">
        <f t="shared" ref="M297:Q297" si="288">SUM(M298:M302)</f>
        <v>0</v>
      </c>
      <c r="N297" s="466">
        <f t="shared" si="288"/>
        <v>0</v>
      </c>
      <c r="O297" s="467">
        <f t="shared" si="288"/>
        <v>0</v>
      </c>
      <c r="P297" s="269" t="e">
        <f>ROUND(O297/I297,4)</f>
        <v>#DIV/0!</v>
      </c>
      <c r="Q297" s="382">
        <f t="shared" si="288"/>
        <v>0</v>
      </c>
    </row>
    <row r="298" spans="2:17">
      <c r="B298" s="487" t="s">
        <v>2179</v>
      </c>
      <c r="C298" s="473" t="s">
        <v>646</v>
      </c>
      <c r="D298" s="473" t="s">
        <v>576</v>
      </c>
      <c r="E298" s="488" t="s">
        <v>117</v>
      </c>
      <c r="F298" s="475" t="s">
        <v>2</v>
      </c>
      <c r="G298" s="777"/>
      <c r="H298" s="363"/>
      <c r="I298" s="406"/>
      <c r="J298" s="339">
        <v>0</v>
      </c>
      <c r="K298" s="340"/>
      <c r="L298" s="341">
        <f t="shared" ref="L298:L302" si="289">ROUND(J298+K298,2)</f>
        <v>0</v>
      </c>
      <c r="M298" s="342">
        <v>0</v>
      </c>
      <c r="N298" s="343">
        <f t="shared" ref="N298:N302" si="290">ROUND(K298*H298,2)</f>
        <v>0</v>
      </c>
      <c r="O298" s="344">
        <f t="shared" ref="O298:O302" si="291">ROUND(M298+N298,2)</f>
        <v>0</v>
      </c>
      <c r="P298" s="51" t="e">
        <f t="shared" ref="P298:P302" si="292">ROUND(O298/I298,4)</f>
        <v>#DIV/0!</v>
      </c>
      <c r="Q298" s="338">
        <f t="shared" ref="Q298:Q302" si="293">ROUND(I298-O298,2)</f>
        <v>0</v>
      </c>
    </row>
    <row r="299" spans="2:17">
      <c r="B299" s="487" t="s">
        <v>2180</v>
      </c>
      <c r="C299" s="473" t="s">
        <v>647</v>
      </c>
      <c r="D299" s="473" t="s">
        <v>576</v>
      </c>
      <c r="E299" s="488" t="s">
        <v>122</v>
      </c>
      <c r="F299" s="475" t="s">
        <v>2</v>
      </c>
      <c r="G299" s="777"/>
      <c r="H299" s="363"/>
      <c r="I299" s="406"/>
      <c r="J299" s="339">
        <v>0</v>
      </c>
      <c r="K299" s="340"/>
      <c r="L299" s="341">
        <f t="shared" si="289"/>
        <v>0</v>
      </c>
      <c r="M299" s="342">
        <v>0</v>
      </c>
      <c r="N299" s="343">
        <f t="shared" si="290"/>
        <v>0</v>
      </c>
      <c r="O299" s="344">
        <f t="shared" si="291"/>
        <v>0</v>
      </c>
      <c r="P299" s="51" t="e">
        <f t="shared" si="292"/>
        <v>#DIV/0!</v>
      </c>
      <c r="Q299" s="338">
        <f t="shared" si="293"/>
        <v>0</v>
      </c>
    </row>
    <row r="300" spans="2:17" ht="22.5">
      <c r="B300" s="487" t="s">
        <v>2181</v>
      </c>
      <c r="C300" s="473" t="s">
        <v>648</v>
      </c>
      <c r="D300" s="473" t="s">
        <v>576</v>
      </c>
      <c r="E300" s="488" t="s">
        <v>577</v>
      </c>
      <c r="F300" s="475" t="s">
        <v>2</v>
      </c>
      <c r="G300" s="777"/>
      <c r="H300" s="363"/>
      <c r="I300" s="406"/>
      <c r="J300" s="339">
        <v>0</v>
      </c>
      <c r="K300" s="340"/>
      <c r="L300" s="341">
        <f t="shared" si="289"/>
        <v>0</v>
      </c>
      <c r="M300" s="342">
        <v>0</v>
      </c>
      <c r="N300" s="343">
        <f t="shared" si="290"/>
        <v>0</v>
      </c>
      <c r="O300" s="344">
        <f t="shared" si="291"/>
        <v>0</v>
      </c>
      <c r="P300" s="51" t="e">
        <f t="shared" si="292"/>
        <v>#DIV/0!</v>
      </c>
      <c r="Q300" s="338">
        <f t="shared" si="293"/>
        <v>0</v>
      </c>
    </row>
    <row r="301" spans="2:17">
      <c r="B301" s="487" t="s">
        <v>2182</v>
      </c>
      <c r="C301" s="473" t="s">
        <v>649</v>
      </c>
      <c r="D301" s="473" t="s">
        <v>576</v>
      </c>
      <c r="E301" s="488" t="s">
        <v>578</v>
      </c>
      <c r="F301" s="475" t="s">
        <v>2</v>
      </c>
      <c r="G301" s="777"/>
      <c r="H301" s="363"/>
      <c r="I301" s="406"/>
      <c r="J301" s="339">
        <v>0</v>
      </c>
      <c r="K301" s="340"/>
      <c r="L301" s="341">
        <f t="shared" si="289"/>
        <v>0</v>
      </c>
      <c r="M301" s="342">
        <v>0</v>
      </c>
      <c r="N301" s="343">
        <f t="shared" si="290"/>
        <v>0</v>
      </c>
      <c r="O301" s="344">
        <f t="shared" si="291"/>
        <v>0</v>
      </c>
      <c r="P301" s="51" t="e">
        <f t="shared" si="292"/>
        <v>#DIV/0!</v>
      </c>
      <c r="Q301" s="338">
        <f t="shared" si="293"/>
        <v>0</v>
      </c>
    </row>
    <row r="302" spans="2:17" ht="15" thickBot="1">
      <c r="B302" s="476" t="s">
        <v>2183</v>
      </c>
      <c r="C302" s="477" t="s">
        <v>650</v>
      </c>
      <c r="D302" s="477" t="s">
        <v>576</v>
      </c>
      <c r="E302" s="489" t="s">
        <v>579</v>
      </c>
      <c r="F302" s="479" t="s">
        <v>2</v>
      </c>
      <c r="G302" s="783"/>
      <c r="H302" s="784"/>
      <c r="I302" s="454"/>
      <c r="J302" s="480">
        <v>0</v>
      </c>
      <c r="K302" s="481"/>
      <c r="L302" s="482">
        <f t="shared" si="289"/>
        <v>0</v>
      </c>
      <c r="M302" s="483">
        <v>0</v>
      </c>
      <c r="N302" s="459">
        <f t="shared" si="290"/>
        <v>0</v>
      </c>
      <c r="O302" s="484">
        <f t="shared" si="291"/>
        <v>0</v>
      </c>
      <c r="P302" s="164" t="e">
        <f t="shared" si="292"/>
        <v>#DIV/0!</v>
      </c>
      <c r="Q302" s="485">
        <f t="shared" si="293"/>
        <v>0</v>
      </c>
    </row>
    <row r="303" spans="2:17" ht="22.5" customHeight="1" thickTop="1">
      <c r="B303" s="52"/>
      <c r="C303" s="111" t="s">
        <v>651</v>
      </c>
      <c r="D303" s="1027" t="s">
        <v>652</v>
      </c>
      <c r="E303" s="1028"/>
      <c r="F303" s="1029"/>
      <c r="G303" s="756"/>
      <c r="H303" s="756"/>
      <c r="I303" s="382"/>
      <c r="J303" s="462"/>
      <c r="K303" s="463"/>
      <c r="L303" s="486"/>
      <c r="M303" s="465">
        <f t="shared" ref="M303:Q303" si="294">SUM(M304:M308)</f>
        <v>0</v>
      </c>
      <c r="N303" s="466">
        <f t="shared" si="294"/>
        <v>0</v>
      </c>
      <c r="O303" s="467">
        <f t="shared" si="294"/>
        <v>0</v>
      </c>
      <c r="P303" s="269" t="e">
        <f>ROUND(O303/I303,4)</f>
        <v>#DIV/0!</v>
      </c>
      <c r="Q303" s="382">
        <f t="shared" si="294"/>
        <v>0</v>
      </c>
    </row>
    <row r="304" spans="2:17">
      <c r="B304" s="487" t="s">
        <v>2184</v>
      </c>
      <c r="C304" s="473" t="s">
        <v>653</v>
      </c>
      <c r="D304" s="473" t="s">
        <v>576</v>
      </c>
      <c r="E304" s="488" t="s">
        <v>117</v>
      </c>
      <c r="F304" s="475" t="s">
        <v>2</v>
      </c>
      <c r="G304" s="777"/>
      <c r="H304" s="363"/>
      <c r="I304" s="406"/>
      <c r="J304" s="339">
        <v>0</v>
      </c>
      <c r="K304" s="340"/>
      <c r="L304" s="341">
        <f t="shared" ref="L304:L308" si="295">ROUND(J304+K304,2)</f>
        <v>0</v>
      </c>
      <c r="M304" s="342">
        <v>0</v>
      </c>
      <c r="N304" s="343">
        <f t="shared" ref="N304:N308" si="296">ROUND(K304*H304,2)</f>
        <v>0</v>
      </c>
      <c r="O304" s="344">
        <f t="shared" ref="O304:O308" si="297">ROUND(M304+N304,2)</f>
        <v>0</v>
      </c>
      <c r="P304" s="51" t="e">
        <f t="shared" ref="P304:P308" si="298">ROUND(O304/I304,4)</f>
        <v>#DIV/0!</v>
      </c>
      <c r="Q304" s="338">
        <f t="shared" ref="Q304:Q308" si="299">ROUND(I304-O304,2)</f>
        <v>0</v>
      </c>
    </row>
    <row r="305" spans="2:17">
      <c r="B305" s="487" t="s">
        <v>2185</v>
      </c>
      <c r="C305" s="473" t="s">
        <v>654</v>
      </c>
      <c r="D305" s="473" t="s">
        <v>576</v>
      </c>
      <c r="E305" s="488" t="s">
        <v>122</v>
      </c>
      <c r="F305" s="475" t="s">
        <v>2</v>
      </c>
      <c r="G305" s="777"/>
      <c r="H305" s="363"/>
      <c r="I305" s="406"/>
      <c r="J305" s="339">
        <v>0</v>
      </c>
      <c r="K305" s="340"/>
      <c r="L305" s="341">
        <f t="shared" si="295"/>
        <v>0</v>
      </c>
      <c r="M305" s="342">
        <v>0</v>
      </c>
      <c r="N305" s="343">
        <f t="shared" si="296"/>
        <v>0</v>
      </c>
      <c r="O305" s="344">
        <f t="shared" si="297"/>
        <v>0</v>
      </c>
      <c r="P305" s="51" t="e">
        <f t="shared" si="298"/>
        <v>#DIV/0!</v>
      </c>
      <c r="Q305" s="338">
        <f t="shared" si="299"/>
        <v>0</v>
      </c>
    </row>
    <row r="306" spans="2:17" ht="22.5">
      <c r="B306" s="487" t="s">
        <v>2186</v>
      </c>
      <c r="C306" s="473" t="s">
        <v>655</v>
      </c>
      <c r="D306" s="473" t="s">
        <v>576</v>
      </c>
      <c r="E306" s="488" t="s">
        <v>577</v>
      </c>
      <c r="F306" s="475" t="s">
        <v>2</v>
      </c>
      <c r="G306" s="777"/>
      <c r="H306" s="363"/>
      <c r="I306" s="406"/>
      <c r="J306" s="339">
        <v>0</v>
      </c>
      <c r="K306" s="340"/>
      <c r="L306" s="341">
        <f t="shared" si="295"/>
        <v>0</v>
      </c>
      <c r="M306" s="342">
        <v>0</v>
      </c>
      <c r="N306" s="343">
        <f t="shared" si="296"/>
        <v>0</v>
      </c>
      <c r="O306" s="344">
        <f t="shared" si="297"/>
        <v>0</v>
      </c>
      <c r="P306" s="51" t="e">
        <f t="shared" si="298"/>
        <v>#DIV/0!</v>
      </c>
      <c r="Q306" s="338">
        <f t="shared" si="299"/>
        <v>0</v>
      </c>
    </row>
    <row r="307" spans="2:17">
      <c r="B307" s="487" t="s">
        <v>2187</v>
      </c>
      <c r="C307" s="473" t="s">
        <v>656</v>
      </c>
      <c r="D307" s="473" t="s">
        <v>576</v>
      </c>
      <c r="E307" s="488" t="s">
        <v>578</v>
      </c>
      <c r="F307" s="475" t="s">
        <v>2</v>
      </c>
      <c r="G307" s="777"/>
      <c r="H307" s="363"/>
      <c r="I307" s="406"/>
      <c r="J307" s="339">
        <v>0</v>
      </c>
      <c r="K307" s="340"/>
      <c r="L307" s="341">
        <f t="shared" si="295"/>
        <v>0</v>
      </c>
      <c r="M307" s="342">
        <v>0</v>
      </c>
      <c r="N307" s="343">
        <f t="shared" si="296"/>
        <v>0</v>
      </c>
      <c r="O307" s="344">
        <f t="shared" si="297"/>
        <v>0</v>
      </c>
      <c r="P307" s="51" t="e">
        <f t="shared" si="298"/>
        <v>#DIV/0!</v>
      </c>
      <c r="Q307" s="338">
        <f t="shared" si="299"/>
        <v>0</v>
      </c>
    </row>
    <row r="308" spans="2:17" ht="15" thickBot="1">
      <c r="B308" s="476" t="s">
        <v>2188</v>
      </c>
      <c r="C308" s="477" t="s">
        <v>657</v>
      </c>
      <c r="D308" s="477" t="s">
        <v>576</v>
      </c>
      <c r="E308" s="489" t="s">
        <v>579</v>
      </c>
      <c r="F308" s="479" t="s">
        <v>2</v>
      </c>
      <c r="G308" s="783"/>
      <c r="H308" s="784"/>
      <c r="I308" s="454"/>
      <c r="J308" s="480">
        <v>0</v>
      </c>
      <c r="K308" s="481"/>
      <c r="L308" s="482">
        <f t="shared" si="295"/>
        <v>0</v>
      </c>
      <c r="M308" s="483">
        <v>0</v>
      </c>
      <c r="N308" s="459">
        <f t="shared" si="296"/>
        <v>0</v>
      </c>
      <c r="O308" s="484">
        <f t="shared" si="297"/>
        <v>0</v>
      </c>
      <c r="P308" s="164" t="e">
        <f t="shared" si="298"/>
        <v>#DIV/0!</v>
      </c>
      <c r="Q308" s="485">
        <f t="shared" si="299"/>
        <v>0</v>
      </c>
    </row>
    <row r="309" spans="2:17" ht="22.5" customHeight="1" thickTop="1">
      <c r="B309" s="52"/>
      <c r="C309" s="111" t="s">
        <v>658</v>
      </c>
      <c r="D309" s="1027" t="s">
        <v>659</v>
      </c>
      <c r="E309" s="1028"/>
      <c r="F309" s="1029"/>
      <c r="G309" s="756"/>
      <c r="H309" s="756"/>
      <c r="I309" s="382"/>
      <c r="J309" s="462"/>
      <c r="K309" s="463"/>
      <c r="L309" s="486"/>
      <c r="M309" s="465">
        <f t="shared" ref="M309:Q309" si="300">SUM(M310:M314)</f>
        <v>0</v>
      </c>
      <c r="N309" s="466">
        <f t="shared" si="300"/>
        <v>0</v>
      </c>
      <c r="O309" s="467">
        <f t="shared" si="300"/>
        <v>0</v>
      </c>
      <c r="P309" s="269" t="e">
        <f>ROUND(O309/I309,4)</f>
        <v>#DIV/0!</v>
      </c>
      <c r="Q309" s="382">
        <f t="shared" si="300"/>
        <v>0</v>
      </c>
    </row>
    <row r="310" spans="2:17">
      <c r="B310" s="487" t="s">
        <v>2189</v>
      </c>
      <c r="C310" s="473" t="s">
        <v>660</v>
      </c>
      <c r="D310" s="473" t="s">
        <v>576</v>
      </c>
      <c r="E310" s="488" t="s">
        <v>117</v>
      </c>
      <c r="F310" s="475" t="s">
        <v>2</v>
      </c>
      <c r="G310" s="777"/>
      <c r="H310" s="363"/>
      <c r="I310" s="406"/>
      <c r="J310" s="339">
        <v>0</v>
      </c>
      <c r="K310" s="340"/>
      <c r="L310" s="341">
        <f t="shared" ref="L310:L314" si="301">ROUND(J310+K310,2)</f>
        <v>0</v>
      </c>
      <c r="M310" s="342">
        <v>0</v>
      </c>
      <c r="N310" s="343">
        <f t="shared" ref="N310:N314" si="302">ROUND(K310*H310,2)</f>
        <v>0</v>
      </c>
      <c r="O310" s="344">
        <f t="shared" ref="O310:O314" si="303">ROUND(M310+N310,2)</f>
        <v>0</v>
      </c>
      <c r="P310" s="51" t="e">
        <f t="shared" ref="P310:P314" si="304">ROUND(O310/I310,4)</f>
        <v>#DIV/0!</v>
      </c>
      <c r="Q310" s="338">
        <f t="shared" ref="Q310:Q314" si="305">ROUND(I310-O310,2)</f>
        <v>0</v>
      </c>
    </row>
    <row r="311" spans="2:17">
      <c r="B311" s="487" t="s">
        <v>2190</v>
      </c>
      <c r="C311" s="473" t="s">
        <v>661</v>
      </c>
      <c r="D311" s="473" t="s">
        <v>576</v>
      </c>
      <c r="E311" s="488" t="s">
        <v>122</v>
      </c>
      <c r="F311" s="475" t="s">
        <v>2</v>
      </c>
      <c r="G311" s="777"/>
      <c r="H311" s="363"/>
      <c r="I311" s="406"/>
      <c r="J311" s="339">
        <v>0</v>
      </c>
      <c r="K311" s="340"/>
      <c r="L311" s="341">
        <f t="shared" si="301"/>
        <v>0</v>
      </c>
      <c r="M311" s="342">
        <v>0</v>
      </c>
      <c r="N311" s="343">
        <f t="shared" si="302"/>
        <v>0</v>
      </c>
      <c r="O311" s="344">
        <f t="shared" si="303"/>
        <v>0</v>
      </c>
      <c r="P311" s="51" t="e">
        <f t="shared" si="304"/>
        <v>#DIV/0!</v>
      </c>
      <c r="Q311" s="338">
        <f t="shared" si="305"/>
        <v>0</v>
      </c>
    </row>
    <row r="312" spans="2:17" ht="22.5">
      <c r="B312" s="487" t="s">
        <v>2191</v>
      </c>
      <c r="C312" s="473" t="s">
        <v>662</v>
      </c>
      <c r="D312" s="473" t="s">
        <v>576</v>
      </c>
      <c r="E312" s="488" t="s">
        <v>577</v>
      </c>
      <c r="F312" s="475" t="s">
        <v>2</v>
      </c>
      <c r="G312" s="777"/>
      <c r="H312" s="363"/>
      <c r="I312" s="406"/>
      <c r="J312" s="339">
        <v>0</v>
      </c>
      <c r="K312" s="340"/>
      <c r="L312" s="341">
        <f t="shared" si="301"/>
        <v>0</v>
      </c>
      <c r="M312" s="342">
        <v>0</v>
      </c>
      <c r="N312" s="343">
        <f t="shared" si="302"/>
        <v>0</v>
      </c>
      <c r="O312" s="344">
        <f t="shared" si="303"/>
        <v>0</v>
      </c>
      <c r="P312" s="51" t="e">
        <f t="shared" si="304"/>
        <v>#DIV/0!</v>
      </c>
      <c r="Q312" s="338">
        <f t="shared" si="305"/>
        <v>0</v>
      </c>
    </row>
    <row r="313" spans="2:17">
      <c r="B313" s="487" t="s">
        <v>2192</v>
      </c>
      <c r="C313" s="473" t="s">
        <v>663</v>
      </c>
      <c r="D313" s="473" t="s">
        <v>576</v>
      </c>
      <c r="E313" s="488" t="s">
        <v>578</v>
      </c>
      <c r="F313" s="475" t="s">
        <v>2</v>
      </c>
      <c r="G313" s="777"/>
      <c r="H313" s="363"/>
      <c r="I313" s="406"/>
      <c r="J313" s="339">
        <v>0</v>
      </c>
      <c r="K313" s="340"/>
      <c r="L313" s="341">
        <f t="shared" si="301"/>
        <v>0</v>
      </c>
      <c r="M313" s="342">
        <v>0</v>
      </c>
      <c r="N313" s="343">
        <f t="shared" si="302"/>
        <v>0</v>
      </c>
      <c r="O313" s="344">
        <f t="shared" si="303"/>
        <v>0</v>
      </c>
      <c r="P313" s="51" t="e">
        <f t="shared" si="304"/>
        <v>#DIV/0!</v>
      </c>
      <c r="Q313" s="338">
        <f t="shared" si="305"/>
        <v>0</v>
      </c>
    </row>
    <row r="314" spans="2:17" ht="15" thickBot="1">
      <c r="B314" s="476" t="s">
        <v>2193</v>
      </c>
      <c r="C314" s="477" t="s">
        <v>664</v>
      </c>
      <c r="D314" s="477" t="s">
        <v>576</v>
      </c>
      <c r="E314" s="489" t="s">
        <v>579</v>
      </c>
      <c r="F314" s="479" t="s">
        <v>2</v>
      </c>
      <c r="G314" s="783"/>
      <c r="H314" s="784"/>
      <c r="I314" s="454"/>
      <c r="J314" s="480">
        <v>0</v>
      </c>
      <c r="K314" s="481"/>
      <c r="L314" s="482">
        <f t="shared" si="301"/>
        <v>0</v>
      </c>
      <c r="M314" s="483">
        <v>0</v>
      </c>
      <c r="N314" s="459">
        <f t="shared" si="302"/>
        <v>0</v>
      </c>
      <c r="O314" s="484">
        <f t="shared" si="303"/>
        <v>0</v>
      </c>
      <c r="P314" s="164" t="e">
        <f t="shared" si="304"/>
        <v>#DIV/0!</v>
      </c>
      <c r="Q314" s="485">
        <f t="shared" si="305"/>
        <v>0</v>
      </c>
    </row>
    <row r="315" spans="2:17" ht="22.5" customHeight="1" thickTop="1">
      <c r="B315" s="52"/>
      <c r="C315" s="111" t="s">
        <v>665</v>
      </c>
      <c r="D315" s="1027" t="s">
        <v>666</v>
      </c>
      <c r="E315" s="1028"/>
      <c r="F315" s="1029"/>
      <c r="G315" s="756"/>
      <c r="H315" s="756"/>
      <c r="I315" s="382"/>
      <c r="J315" s="462"/>
      <c r="K315" s="463"/>
      <c r="L315" s="486"/>
      <c r="M315" s="465">
        <f t="shared" ref="M315:Q315" si="306">SUM(M316:M320)</f>
        <v>0</v>
      </c>
      <c r="N315" s="466">
        <f t="shared" si="306"/>
        <v>0</v>
      </c>
      <c r="O315" s="467">
        <f t="shared" si="306"/>
        <v>0</v>
      </c>
      <c r="P315" s="269" t="e">
        <f>ROUND(O315/I315,4)</f>
        <v>#DIV/0!</v>
      </c>
      <c r="Q315" s="382">
        <f t="shared" si="306"/>
        <v>0</v>
      </c>
    </row>
    <row r="316" spans="2:17">
      <c r="B316" s="487" t="s">
        <v>2194</v>
      </c>
      <c r="C316" s="473" t="s">
        <v>667</v>
      </c>
      <c r="D316" s="473" t="s">
        <v>576</v>
      </c>
      <c r="E316" s="488" t="s">
        <v>117</v>
      </c>
      <c r="F316" s="475" t="s">
        <v>2</v>
      </c>
      <c r="G316" s="777"/>
      <c r="H316" s="363"/>
      <c r="I316" s="406"/>
      <c r="J316" s="339">
        <v>0</v>
      </c>
      <c r="K316" s="340"/>
      <c r="L316" s="341">
        <f t="shared" ref="L316:L320" si="307">ROUND(J316+K316,2)</f>
        <v>0</v>
      </c>
      <c r="M316" s="342">
        <v>0</v>
      </c>
      <c r="N316" s="343">
        <f t="shared" ref="N316:N320" si="308">ROUND(K316*H316,2)</f>
        <v>0</v>
      </c>
      <c r="O316" s="344">
        <f t="shared" ref="O316:O320" si="309">ROUND(M316+N316,2)</f>
        <v>0</v>
      </c>
      <c r="P316" s="51" t="e">
        <f t="shared" ref="P316:P320" si="310">ROUND(O316/I316,4)</f>
        <v>#DIV/0!</v>
      </c>
      <c r="Q316" s="338">
        <f t="shared" ref="Q316:Q320" si="311">ROUND(I316-O316,2)</f>
        <v>0</v>
      </c>
    </row>
    <row r="317" spans="2:17">
      <c r="B317" s="487" t="s">
        <v>2195</v>
      </c>
      <c r="C317" s="473" t="s">
        <v>668</v>
      </c>
      <c r="D317" s="473" t="s">
        <v>576</v>
      </c>
      <c r="E317" s="488" t="s">
        <v>122</v>
      </c>
      <c r="F317" s="475" t="s">
        <v>2</v>
      </c>
      <c r="G317" s="777"/>
      <c r="H317" s="363"/>
      <c r="I317" s="406"/>
      <c r="J317" s="339">
        <v>0</v>
      </c>
      <c r="K317" s="340"/>
      <c r="L317" s="341">
        <f t="shared" si="307"/>
        <v>0</v>
      </c>
      <c r="M317" s="342">
        <v>0</v>
      </c>
      <c r="N317" s="343">
        <f t="shared" si="308"/>
        <v>0</v>
      </c>
      <c r="O317" s="344">
        <f t="shared" si="309"/>
        <v>0</v>
      </c>
      <c r="P317" s="51" t="e">
        <f t="shared" si="310"/>
        <v>#DIV/0!</v>
      </c>
      <c r="Q317" s="338">
        <f t="shared" si="311"/>
        <v>0</v>
      </c>
    </row>
    <row r="318" spans="2:17" ht="22.5">
      <c r="B318" s="487" t="s">
        <v>2196</v>
      </c>
      <c r="C318" s="473" t="s">
        <v>669</v>
      </c>
      <c r="D318" s="473" t="s">
        <v>576</v>
      </c>
      <c r="E318" s="488" t="s">
        <v>577</v>
      </c>
      <c r="F318" s="475" t="s">
        <v>2</v>
      </c>
      <c r="G318" s="777"/>
      <c r="H318" s="363"/>
      <c r="I318" s="406"/>
      <c r="J318" s="339">
        <v>0</v>
      </c>
      <c r="K318" s="340"/>
      <c r="L318" s="341">
        <f t="shared" si="307"/>
        <v>0</v>
      </c>
      <c r="M318" s="342">
        <v>0</v>
      </c>
      <c r="N318" s="343">
        <f t="shared" si="308"/>
        <v>0</v>
      </c>
      <c r="O318" s="344">
        <f t="shared" si="309"/>
        <v>0</v>
      </c>
      <c r="P318" s="51" t="e">
        <f t="shared" si="310"/>
        <v>#DIV/0!</v>
      </c>
      <c r="Q318" s="338">
        <f t="shared" si="311"/>
        <v>0</v>
      </c>
    </row>
    <row r="319" spans="2:17">
      <c r="B319" s="487" t="s">
        <v>2197</v>
      </c>
      <c r="C319" s="473" t="s">
        <v>670</v>
      </c>
      <c r="D319" s="473" t="s">
        <v>576</v>
      </c>
      <c r="E319" s="488" t="s">
        <v>578</v>
      </c>
      <c r="F319" s="475" t="s">
        <v>2</v>
      </c>
      <c r="G319" s="777"/>
      <c r="H319" s="363"/>
      <c r="I319" s="406"/>
      <c r="J319" s="339">
        <v>0</v>
      </c>
      <c r="K319" s="340"/>
      <c r="L319" s="341">
        <f t="shared" si="307"/>
        <v>0</v>
      </c>
      <c r="M319" s="342">
        <v>0</v>
      </c>
      <c r="N319" s="343">
        <f t="shared" si="308"/>
        <v>0</v>
      </c>
      <c r="O319" s="344">
        <f t="shared" si="309"/>
        <v>0</v>
      </c>
      <c r="P319" s="51" t="e">
        <f t="shared" si="310"/>
        <v>#DIV/0!</v>
      </c>
      <c r="Q319" s="338">
        <f t="shared" si="311"/>
        <v>0</v>
      </c>
    </row>
    <row r="320" spans="2:17" ht="15" thickBot="1">
      <c r="B320" s="476" t="s">
        <v>2198</v>
      </c>
      <c r="C320" s="477" t="s">
        <v>671</v>
      </c>
      <c r="D320" s="477" t="s">
        <v>576</v>
      </c>
      <c r="E320" s="489" t="s">
        <v>579</v>
      </c>
      <c r="F320" s="479" t="s">
        <v>2</v>
      </c>
      <c r="G320" s="783"/>
      <c r="H320" s="784"/>
      <c r="I320" s="454"/>
      <c r="J320" s="480">
        <v>0</v>
      </c>
      <c r="K320" s="481"/>
      <c r="L320" s="482">
        <f t="shared" si="307"/>
        <v>0</v>
      </c>
      <c r="M320" s="483">
        <v>0</v>
      </c>
      <c r="N320" s="459">
        <f t="shared" si="308"/>
        <v>0</v>
      </c>
      <c r="O320" s="484">
        <f t="shared" si="309"/>
        <v>0</v>
      </c>
      <c r="P320" s="164" t="e">
        <f t="shared" si="310"/>
        <v>#DIV/0!</v>
      </c>
      <c r="Q320" s="485">
        <f t="shared" si="311"/>
        <v>0</v>
      </c>
    </row>
    <row r="321" spans="2:17" ht="22.5" customHeight="1" thickTop="1">
      <c r="B321" s="52"/>
      <c r="C321" s="111" t="s">
        <v>672</v>
      </c>
      <c r="D321" s="1027" t="s">
        <v>673</v>
      </c>
      <c r="E321" s="1028"/>
      <c r="F321" s="1029"/>
      <c r="G321" s="756"/>
      <c r="H321" s="756"/>
      <c r="I321" s="382"/>
      <c r="J321" s="462"/>
      <c r="K321" s="463"/>
      <c r="L321" s="486"/>
      <c r="M321" s="465">
        <f t="shared" ref="M321:Q321" si="312">SUM(M322:M326)</f>
        <v>0</v>
      </c>
      <c r="N321" s="466">
        <f t="shared" si="312"/>
        <v>0</v>
      </c>
      <c r="O321" s="467">
        <f t="shared" si="312"/>
        <v>0</v>
      </c>
      <c r="P321" s="269" t="e">
        <f>ROUND(O321/I321,4)</f>
        <v>#DIV/0!</v>
      </c>
      <c r="Q321" s="382">
        <f t="shared" si="312"/>
        <v>0</v>
      </c>
    </row>
    <row r="322" spans="2:17">
      <c r="B322" s="487" t="s">
        <v>2199</v>
      </c>
      <c r="C322" s="473" t="s">
        <v>674</v>
      </c>
      <c r="D322" s="473" t="s">
        <v>576</v>
      </c>
      <c r="E322" s="488" t="s">
        <v>117</v>
      </c>
      <c r="F322" s="475" t="s">
        <v>2</v>
      </c>
      <c r="G322" s="777"/>
      <c r="H322" s="363"/>
      <c r="I322" s="406"/>
      <c r="J322" s="339">
        <v>0</v>
      </c>
      <c r="K322" s="340"/>
      <c r="L322" s="341">
        <f t="shared" ref="L322:L326" si="313">ROUND(J322+K322,2)</f>
        <v>0</v>
      </c>
      <c r="M322" s="342">
        <v>0</v>
      </c>
      <c r="N322" s="343">
        <f t="shared" ref="N322:N326" si="314">ROUND(K322*H322,2)</f>
        <v>0</v>
      </c>
      <c r="O322" s="344">
        <f t="shared" ref="O322:O326" si="315">ROUND(M322+N322,2)</f>
        <v>0</v>
      </c>
      <c r="P322" s="51" t="e">
        <f t="shared" ref="P322:P326" si="316">ROUND(O322/I322,4)</f>
        <v>#DIV/0!</v>
      </c>
      <c r="Q322" s="338">
        <f t="shared" ref="Q322:Q326" si="317">ROUND(I322-O322,2)</f>
        <v>0</v>
      </c>
    </row>
    <row r="323" spans="2:17">
      <c r="B323" s="487" t="s">
        <v>2200</v>
      </c>
      <c r="C323" s="473" t="s">
        <v>675</v>
      </c>
      <c r="D323" s="473" t="s">
        <v>576</v>
      </c>
      <c r="E323" s="488" t="s">
        <v>122</v>
      </c>
      <c r="F323" s="475" t="s">
        <v>2</v>
      </c>
      <c r="G323" s="777"/>
      <c r="H323" s="363"/>
      <c r="I323" s="406"/>
      <c r="J323" s="339">
        <v>0</v>
      </c>
      <c r="K323" s="340"/>
      <c r="L323" s="341">
        <f t="shared" si="313"/>
        <v>0</v>
      </c>
      <c r="M323" s="342">
        <v>0</v>
      </c>
      <c r="N323" s="343">
        <f t="shared" si="314"/>
        <v>0</v>
      </c>
      <c r="O323" s="344">
        <f t="shared" si="315"/>
        <v>0</v>
      </c>
      <c r="P323" s="51" t="e">
        <f t="shared" si="316"/>
        <v>#DIV/0!</v>
      </c>
      <c r="Q323" s="338">
        <f t="shared" si="317"/>
        <v>0</v>
      </c>
    </row>
    <row r="324" spans="2:17" ht="22.5">
      <c r="B324" s="487" t="s">
        <v>2201</v>
      </c>
      <c r="C324" s="473" t="s">
        <v>676</v>
      </c>
      <c r="D324" s="473" t="s">
        <v>576</v>
      </c>
      <c r="E324" s="488" t="s">
        <v>577</v>
      </c>
      <c r="F324" s="475" t="s">
        <v>2</v>
      </c>
      <c r="G324" s="777"/>
      <c r="H324" s="363"/>
      <c r="I324" s="406"/>
      <c r="J324" s="339">
        <v>0</v>
      </c>
      <c r="K324" s="340"/>
      <c r="L324" s="341">
        <f t="shared" si="313"/>
        <v>0</v>
      </c>
      <c r="M324" s="342">
        <v>0</v>
      </c>
      <c r="N324" s="343">
        <f t="shared" si="314"/>
        <v>0</v>
      </c>
      <c r="O324" s="344">
        <f t="shared" si="315"/>
        <v>0</v>
      </c>
      <c r="P324" s="51" t="e">
        <f t="shared" si="316"/>
        <v>#DIV/0!</v>
      </c>
      <c r="Q324" s="338">
        <f t="shared" si="317"/>
        <v>0</v>
      </c>
    </row>
    <row r="325" spans="2:17">
      <c r="B325" s="487" t="s">
        <v>2202</v>
      </c>
      <c r="C325" s="473" t="s">
        <v>677</v>
      </c>
      <c r="D325" s="473" t="s">
        <v>576</v>
      </c>
      <c r="E325" s="488" t="s">
        <v>578</v>
      </c>
      <c r="F325" s="475" t="s">
        <v>2</v>
      </c>
      <c r="G325" s="777"/>
      <c r="H325" s="363"/>
      <c r="I325" s="406"/>
      <c r="J325" s="339">
        <v>0</v>
      </c>
      <c r="K325" s="340"/>
      <c r="L325" s="341">
        <f t="shared" si="313"/>
        <v>0</v>
      </c>
      <c r="M325" s="342">
        <v>0</v>
      </c>
      <c r="N325" s="343">
        <f t="shared" si="314"/>
        <v>0</v>
      </c>
      <c r="O325" s="344">
        <f t="shared" si="315"/>
        <v>0</v>
      </c>
      <c r="P325" s="51" t="e">
        <f t="shared" si="316"/>
        <v>#DIV/0!</v>
      </c>
      <c r="Q325" s="338">
        <f t="shared" si="317"/>
        <v>0</v>
      </c>
    </row>
    <row r="326" spans="2:17" ht="15" thickBot="1">
      <c r="B326" s="476" t="s">
        <v>2203</v>
      </c>
      <c r="C326" s="477" t="s">
        <v>678</v>
      </c>
      <c r="D326" s="477" t="s">
        <v>576</v>
      </c>
      <c r="E326" s="489" t="s">
        <v>579</v>
      </c>
      <c r="F326" s="479" t="s">
        <v>2</v>
      </c>
      <c r="G326" s="783"/>
      <c r="H326" s="784"/>
      <c r="I326" s="454"/>
      <c r="J326" s="480">
        <v>0</v>
      </c>
      <c r="K326" s="481"/>
      <c r="L326" s="482">
        <f t="shared" si="313"/>
        <v>0</v>
      </c>
      <c r="M326" s="483">
        <v>0</v>
      </c>
      <c r="N326" s="459">
        <f t="shared" si="314"/>
        <v>0</v>
      </c>
      <c r="O326" s="484">
        <f t="shared" si="315"/>
        <v>0</v>
      </c>
      <c r="P326" s="164" t="e">
        <f t="shared" si="316"/>
        <v>#DIV/0!</v>
      </c>
      <c r="Q326" s="485">
        <f t="shared" si="317"/>
        <v>0</v>
      </c>
    </row>
    <row r="327" spans="2:17" ht="22.5" customHeight="1" thickTop="1">
      <c r="B327" s="52"/>
      <c r="C327" s="111" t="s">
        <v>679</v>
      </c>
      <c r="D327" s="1027" t="s">
        <v>680</v>
      </c>
      <c r="E327" s="1028"/>
      <c r="F327" s="1029"/>
      <c r="G327" s="756"/>
      <c r="H327" s="756"/>
      <c r="I327" s="382"/>
      <c r="J327" s="462"/>
      <c r="K327" s="463"/>
      <c r="L327" s="486"/>
      <c r="M327" s="465">
        <f t="shared" ref="M327:Q327" si="318">SUM(M328:M330)</f>
        <v>0</v>
      </c>
      <c r="N327" s="466">
        <f t="shared" si="318"/>
        <v>0</v>
      </c>
      <c r="O327" s="467">
        <f t="shared" si="318"/>
        <v>0</v>
      </c>
      <c r="P327" s="269" t="e">
        <f>ROUND(O327/I327,4)</f>
        <v>#DIV/0!</v>
      </c>
      <c r="Q327" s="382">
        <f t="shared" si="318"/>
        <v>0</v>
      </c>
    </row>
    <row r="328" spans="2:17">
      <c r="B328" s="487" t="s">
        <v>2204</v>
      </c>
      <c r="C328" s="473" t="s">
        <v>681</v>
      </c>
      <c r="D328" s="473" t="s">
        <v>576</v>
      </c>
      <c r="E328" s="488" t="s">
        <v>682</v>
      </c>
      <c r="F328" s="475" t="s">
        <v>2</v>
      </c>
      <c r="G328" s="777"/>
      <c r="H328" s="363"/>
      <c r="I328" s="406"/>
      <c r="J328" s="339">
        <v>0</v>
      </c>
      <c r="K328" s="340"/>
      <c r="L328" s="341">
        <f t="shared" ref="L328:L330" si="319">ROUND(J328+K328,2)</f>
        <v>0</v>
      </c>
      <c r="M328" s="342">
        <v>0</v>
      </c>
      <c r="N328" s="343">
        <f t="shared" ref="N328:N330" si="320">ROUND(K328*H328,2)</f>
        <v>0</v>
      </c>
      <c r="O328" s="344">
        <f t="shared" ref="O328:O330" si="321">ROUND(M328+N328,2)</f>
        <v>0</v>
      </c>
      <c r="P328" s="51" t="e">
        <f t="shared" ref="P328:P330" si="322">ROUND(O328/I328,4)</f>
        <v>#DIV/0!</v>
      </c>
      <c r="Q328" s="338">
        <f t="shared" ref="Q328:Q330" si="323">ROUND(I328-O328,2)</f>
        <v>0</v>
      </c>
    </row>
    <row r="329" spans="2:17">
      <c r="B329" s="487" t="s">
        <v>2205</v>
      </c>
      <c r="C329" s="473" t="s">
        <v>683</v>
      </c>
      <c r="D329" s="473" t="s">
        <v>576</v>
      </c>
      <c r="E329" s="488" t="s">
        <v>684</v>
      </c>
      <c r="F329" s="475" t="s">
        <v>2</v>
      </c>
      <c r="G329" s="777"/>
      <c r="H329" s="363"/>
      <c r="I329" s="406"/>
      <c r="J329" s="339">
        <v>0</v>
      </c>
      <c r="K329" s="340"/>
      <c r="L329" s="341">
        <f t="shared" si="319"/>
        <v>0</v>
      </c>
      <c r="M329" s="342">
        <v>0</v>
      </c>
      <c r="N329" s="343">
        <f t="shared" si="320"/>
        <v>0</v>
      </c>
      <c r="O329" s="344">
        <f t="shared" si="321"/>
        <v>0</v>
      </c>
      <c r="P329" s="51" t="e">
        <f t="shared" si="322"/>
        <v>#DIV/0!</v>
      </c>
      <c r="Q329" s="338">
        <f t="shared" si="323"/>
        <v>0</v>
      </c>
    </row>
    <row r="330" spans="2:17" ht="15" thickBot="1">
      <c r="B330" s="476" t="s">
        <v>2206</v>
      </c>
      <c r="C330" s="477" t="s">
        <v>685</v>
      </c>
      <c r="D330" s="477" t="s">
        <v>576</v>
      </c>
      <c r="E330" s="489" t="s">
        <v>686</v>
      </c>
      <c r="F330" s="479" t="s">
        <v>2</v>
      </c>
      <c r="G330" s="783"/>
      <c r="H330" s="784"/>
      <c r="I330" s="454"/>
      <c r="J330" s="480">
        <v>0</v>
      </c>
      <c r="K330" s="481"/>
      <c r="L330" s="482">
        <f t="shared" si="319"/>
        <v>0</v>
      </c>
      <c r="M330" s="483">
        <v>0</v>
      </c>
      <c r="N330" s="459">
        <f t="shared" si="320"/>
        <v>0</v>
      </c>
      <c r="O330" s="484">
        <f t="shared" si="321"/>
        <v>0</v>
      </c>
      <c r="P330" s="164" t="e">
        <f t="shared" si="322"/>
        <v>#DIV/0!</v>
      </c>
      <c r="Q330" s="485">
        <f t="shared" si="323"/>
        <v>0</v>
      </c>
    </row>
    <row r="331" spans="2:17" ht="22.5" customHeight="1" thickTop="1">
      <c r="B331" s="52"/>
      <c r="C331" s="111" t="s">
        <v>687</v>
      </c>
      <c r="D331" s="1027" t="s">
        <v>688</v>
      </c>
      <c r="E331" s="1028"/>
      <c r="F331" s="1029"/>
      <c r="G331" s="756"/>
      <c r="H331" s="756"/>
      <c r="I331" s="382"/>
      <c r="J331" s="462"/>
      <c r="K331" s="463"/>
      <c r="L331" s="486"/>
      <c r="M331" s="465">
        <f t="shared" ref="M331:Q331" si="324">M332</f>
        <v>0</v>
      </c>
      <c r="N331" s="466">
        <f t="shared" si="324"/>
        <v>0</v>
      </c>
      <c r="O331" s="467">
        <f t="shared" si="324"/>
        <v>0</v>
      </c>
      <c r="P331" s="269" t="e">
        <f>ROUND(O331/I331,4)</f>
        <v>#DIV/0!</v>
      </c>
      <c r="Q331" s="382">
        <f t="shared" si="324"/>
        <v>0</v>
      </c>
    </row>
    <row r="332" spans="2:17" ht="15" thickBot="1">
      <c r="B332" s="490" t="s">
        <v>2207</v>
      </c>
      <c r="C332" s="491" t="s">
        <v>689</v>
      </c>
      <c r="D332" s="491" t="s">
        <v>576</v>
      </c>
      <c r="E332" s="492" t="s">
        <v>690</v>
      </c>
      <c r="F332" s="493" t="s">
        <v>2</v>
      </c>
      <c r="G332" s="777"/>
      <c r="H332" s="363"/>
      <c r="I332" s="406"/>
      <c r="J332" s="339">
        <v>0</v>
      </c>
      <c r="K332" s="340"/>
      <c r="L332" s="341">
        <f t="shared" ref="L332" si="325">ROUND(J332+K332,2)</f>
        <v>0</v>
      </c>
      <c r="M332" s="342">
        <v>0</v>
      </c>
      <c r="N332" s="343">
        <f>ROUND(K332*H332,2)</f>
        <v>0</v>
      </c>
      <c r="O332" s="344">
        <f t="shared" ref="O332" si="326">ROUND(M332+N332,2)</f>
        <v>0</v>
      </c>
      <c r="P332" s="39" t="e">
        <f>ROUND(O332/I332,4)</f>
        <v>#DIV/0!</v>
      </c>
      <c r="Q332" s="338">
        <f t="shared" ref="Q332" si="327">ROUND(I332-O332,2)</f>
        <v>0</v>
      </c>
    </row>
    <row r="333" spans="2:17" ht="22.5" customHeight="1" thickBot="1">
      <c r="B333" s="1000" t="s">
        <v>759</v>
      </c>
      <c r="C333" s="1001" t="s">
        <v>87</v>
      </c>
      <c r="D333" s="1001"/>
      <c r="E333" s="1001"/>
      <c r="F333" s="1002"/>
      <c r="G333" s="762"/>
      <c r="H333" s="762"/>
      <c r="I333" s="699"/>
      <c r="J333" s="700"/>
      <c r="K333" s="701"/>
      <c r="L333" s="708"/>
      <c r="M333" s="703">
        <f t="shared" ref="M333:Q333" si="328">M231+M237+M243+M249+M255+M261+M267+M273+M279+M285+M291+M297+M303+M309+M315+M321+M327+M331</f>
        <v>0</v>
      </c>
      <c r="N333" s="704">
        <f t="shared" si="328"/>
        <v>0</v>
      </c>
      <c r="O333" s="705">
        <f t="shared" si="328"/>
        <v>0</v>
      </c>
      <c r="P333" s="775" t="e">
        <f>ROUND(O333/I333,4)</f>
        <v>#DIV/0!</v>
      </c>
      <c r="Q333" s="699">
        <f t="shared" si="328"/>
        <v>0</v>
      </c>
    </row>
    <row r="334" spans="2:17" ht="8.25" customHeight="1" thickBot="1">
      <c r="B334" s="709"/>
      <c r="C334" s="710"/>
      <c r="D334" s="710"/>
      <c r="E334" s="710"/>
      <c r="F334" s="710"/>
      <c r="G334" s="711"/>
      <c r="H334" s="712"/>
      <c r="I334" s="713"/>
      <c r="J334" s="714"/>
      <c r="K334" s="715"/>
      <c r="L334" s="716"/>
      <c r="M334" s="717"/>
      <c r="N334" s="718"/>
      <c r="O334" s="719"/>
      <c r="P334" s="720"/>
      <c r="Q334" s="713"/>
    </row>
    <row r="335" spans="2:17" ht="22.5" customHeight="1">
      <c r="B335" s="494"/>
      <c r="C335" s="85" t="s">
        <v>692</v>
      </c>
      <c r="D335" s="1012" t="s">
        <v>693</v>
      </c>
      <c r="E335" s="1013"/>
      <c r="F335" s="1013"/>
      <c r="G335" s="742"/>
      <c r="H335" s="742"/>
      <c r="I335" s="323"/>
      <c r="J335" s="324"/>
      <c r="K335" s="325"/>
      <c r="L335" s="326"/>
      <c r="M335" s="84"/>
      <c r="N335" s="85"/>
      <c r="O335" s="327"/>
      <c r="P335" s="48"/>
      <c r="Q335" s="48"/>
    </row>
    <row r="336" spans="2:17" ht="19.5" customHeight="1" thickBot="1">
      <c r="B336" s="121"/>
      <c r="C336" s="111" t="s">
        <v>36</v>
      </c>
      <c r="D336" s="1027" t="s">
        <v>694</v>
      </c>
      <c r="E336" s="1028"/>
      <c r="F336" s="1029"/>
      <c r="G336" s="756"/>
      <c r="H336" s="756"/>
      <c r="I336" s="687"/>
      <c r="J336" s="462"/>
      <c r="K336" s="463"/>
      <c r="L336" s="486"/>
      <c r="M336" s="465" t="e">
        <f>M337+M338+M339+M340</f>
        <v>#REF!</v>
      </c>
      <c r="N336" s="466" t="e">
        <f>N337+N338+N339+N340</f>
        <v>#REF!</v>
      </c>
      <c r="O336" s="467" t="e">
        <f>O337+O338+O339+O340</f>
        <v>#REF!</v>
      </c>
      <c r="P336" s="269" t="e">
        <f t="shared" ref="P336:P343" si="329">ROUND(O336/I336,4)</f>
        <v>#REF!</v>
      </c>
      <c r="Q336" s="382" t="e">
        <f>SUM(Q337:Q340)</f>
        <v>#REF!</v>
      </c>
    </row>
    <row r="337" spans="2:17" s="844" customFormat="1" ht="15" thickBot="1">
      <c r="B337" s="845" t="s">
        <v>2208</v>
      </c>
      <c r="C337" s="846" t="s">
        <v>695</v>
      </c>
      <c r="D337" s="846" t="s">
        <v>696</v>
      </c>
      <c r="E337" s="847" t="s">
        <v>697</v>
      </c>
      <c r="F337" s="848" t="s">
        <v>2</v>
      </c>
      <c r="G337" s="849"/>
      <c r="H337" s="850"/>
      <c r="I337" s="851"/>
      <c r="J337" s="852"/>
      <c r="K337" s="853"/>
      <c r="L337" s="854"/>
      <c r="M337" s="855" t="e">
        <f>SUM(#REF!)</f>
        <v>#REF!</v>
      </c>
      <c r="N337" s="856" t="e">
        <f>SUM(#REF!)</f>
        <v>#REF!</v>
      </c>
      <c r="O337" s="857" t="e">
        <f>SUM(#REF!)</f>
        <v>#REF!</v>
      </c>
      <c r="P337" s="858" t="e">
        <f t="shared" si="329"/>
        <v>#REF!</v>
      </c>
      <c r="Q337" s="859" t="e">
        <f t="shared" ref="Q337" si="330">ROUND(I337-O337,2)</f>
        <v>#REF!</v>
      </c>
    </row>
    <row r="338" spans="2:17" s="844" customFormat="1" ht="15" thickBot="1">
      <c r="B338" s="845" t="s">
        <v>2209</v>
      </c>
      <c r="C338" s="846" t="s">
        <v>698</v>
      </c>
      <c r="D338" s="846" t="s">
        <v>696</v>
      </c>
      <c r="E338" s="847" t="s">
        <v>699</v>
      </c>
      <c r="F338" s="848" t="s">
        <v>2</v>
      </c>
      <c r="G338" s="849"/>
      <c r="H338" s="850"/>
      <c r="I338" s="851"/>
      <c r="J338" s="852"/>
      <c r="K338" s="853"/>
      <c r="L338" s="854"/>
      <c r="M338" s="855" t="e">
        <f>#REF!</f>
        <v>#REF!</v>
      </c>
      <c r="N338" s="856" t="e">
        <f>#REF!</f>
        <v>#REF!</v>
      </c>
      <c r="O338" s="857" t="e">
        <f>#REF!</f>
        <v>#REF!</v>
      </c>
      <c r="P338" s="858" t="e">
        <f t="shared" si="329"/>
        <v>#REF!</v>
      </c>
      <c r="Q338" s="859" t="e">
        <f t="shared" ref="Q338" si="331">ROUND(I338-O338,2)</f>
        <v>#REF!</v>
      </c>
    </row>
    <row r="339" spans="2:17" s="844" customFormat="1" ht="23.25" thickBot="1">
      <c r="B339" s="845" t="s">
        <v>2211</v>
      </c>
      <c r="C339" s="846" t="s">
        <v>700</v>
      </c>
      <c r="D339" s="860" t="s">
        <v>701</v>
      </c>
      <c r="E339" s="847" t="s">
        <v>702</v>
      </c>
      <c r="F339" s="848" t="s">
        <v>2</v>
      </c>
      <c r="G339" s="849"/>
      <c r="H339" s="850"/>
      <c r="I339" s="851"/>
      <c r="J339" s="852"/>
      <c r="K339" s="853"/>
      <c r="L339" s="854"/>
      <c r="M339" s="855" t="e">
        <f>SUM(#REF!)</f>
        <v>#REF!</v>
      </c>
      <c r="N339" s="856" t="e">
        <f>SUM(#REF!)</f>
        <v>#REF!</v>
      </c>
      <c r="O339" s="857" t="e">
        <f>SUM(#REF!)</f>
        <v>#REF!</v>
      </c>
      <c r="P339" s="858" t="e">
        <f t="shared" si="329"/>
        <v>#REF!</v>
      </c>
      <c r="Q339" s="859" t="e">
        <f t="shared" ref="Q339" si="332">ROUND(I339-O339,2)</f>
        <v>#REF!</v>
      </c>
    </row>
    <row r="340" spans="2:17" s="844" customFormat="1" ht="22.5">
      <c r="B340" s="845" t="s">
        <v>2212</v>
      </c>
      <c r="C340" s="846" t="s">
        <v>703</v>
      </c>
      <c r="D340" s="860" t="s">
        <v>704</v>
      </c>
      <c r="E340" s="847" t="s">
        <v>705</v>
      </c>
      <c r="F340" s="848" t="s">
        <v>2</v>
      </c>
      <c r="G340" s="849"/>
      <c r="H340" s="850"/>
      <c r="I340" s="851"/>
      <c r="J340" s="852"/>
      <c r="K340" s="853"/>
      <c r="L340" s="854"/>
      <c r="M340" s="855" t="e">
        <f>#REF!</f>
        <v>#REF!</v>
      </c>
      <c r="N340" s="856" t="e">
        <f>#REF!</f>
        <v>#REF!</v>
      </c>
      <c r="O340" s="857" t="e">
        <f>#REF!</f>
        <v>#REF!</v>
      </c>
      <c r="P340" s="858" t="e">
        <f t="shared" si="329"/>
        <v>#REF!</v>
      </c>
      <c r="Q340" s="859" t="e">
        <f t="shared" ref="Q340" si="333">ROUND(I340-O340,2)</f>
        <v>#REF!</v>
      </c>
    </row>
    <row r="341" spans="2:17" ht="22.5" customHeight="1" thickBot="1">
      <c r="B341" s="121"/>
      <c r="C341" s="111" t="s">
        <v>706</v>
      </c>
      <c r="D341" s="1027" t="s">
        <v>694</v>
      </c>
      <c r="E341" s="1028"/>
      <c r="F341" s="1029"/>
      <c r="G341" s="756"/>
      <c r="H341" s="756"/>
      <c r="I341" s="382"/>
      <c r="J341" s="462"/>
      <c r="K341" s="463"/>
      <c r="L341" s="486"/>
      <c r="M341" s="465" t="e">
        <f t="shared" ref="M341:Q341" si="334">SUM(M342:M342)</f>
        <v>#REF!</v>
      </c>
      <c r="N341" s="466" t="e">
        <f t="shared" si="334"/>
        <v>#REF!</v>
      </c>
      <c r="O341" s="467" t="e">
        <f t="shared" si="334"/>
        <v>#REF!</v>
      </c>
      <c r="P341" s="269" t="e">
        <f t="shared" si="329"/>
        <v>#REF!</v>
      </c>
      <c r="Q341" s="382" t="e">
        <f t="shared" si="334"/>
        <v>#REF!</v>
      </c>
    </row>
    <row r="342" spans="2:17" s="844" customFormat="1">
      <c r="B342" s="845" t="s">
        <v>2210</v>
      </c>
      <c r="C342" s="846" t="s">
        <v>707</v>
      </c>
      <c r="D342" s="860" t="s">
        <v>696</v>
      </c>
      <c r="E342" s="847" t="s">
        <v>708</v>
      </c>
      <c r="F342" s="848" t="s">
        <v>2</v>
      </c>
      <c r="G342" s="849"/>
      <c r="H342" s="850"/>
      <c r="I342" s="851"/>
      <c r="J342" s="852"/>
      <c r="K342" s="853"/>
      <c r="L342" s="854"/>
      <c r="M342" s="855" t="e">
        <f>SUM(#REF!)</f>
        <v>#REF!</v>
      </c>
      <c r="N342" s="856" t="e">
        <f>SUM(#REF!)</f>
        <v>#REF!</v>
      </c>
      <c r="O342" s="857" t="e">
        <f>SUM(#REF!)</f>
        <v>#REF!</v>
      </c>
      <c r="P342" s="858" t="e">
        <f t="shared" si="329"/>
        <v>#REF!</v>
      </c>
      <c r="Q342" s="859" t="e">
        <f t="shared" ref="Q342" si="335">ROUND(I342-O342,2)</f>
        <v>#REF!</v>
      </c>
    </row>
    <row r="343" spans="2:17" ht="22.5" customHeight="1">
      <c r="B343" s="121"/>
      <c r="C343" s="111" t="s">
        <v>709</v>
      </c>
      <c r="D343" s="1027" t="s">
        <v>710</v>
      </c>
      <c r="E343" s="1028"/>
      <c r="F343" s="1029"/>
      <c r="G343" s="756"/>
      <c r="H343" s="756"/>
      <c r="I343" s="382"/>
      <c r="J343" s="462"/>
      <c r="K343" s="463"/>
      <c r="L343" s="486"/>
      <c r="M343" s="465">
        <f t="shared" ref="M343:Q343" si="336">SUM(M344:M346)</f>
        <v>0</v>
      </c>
      <c r="N343" s="466">
        <f t="shared" si="336"/>
        <v>0</v>
      </c>
      <c r="O343" s="467">
        <f t="shared" si="336"/>
        <v>0</v>
      </c>
      <c r="P343" s="269" t="e">
        <f t="shared" si="329"/>
        <v>#DIV/0!</v>
      </c>
      <c r="Q343" s="382">
        <f t="shared" si="336"/>
        <v>0</v>
      </c>
    </row>
    <row r="344" spans="2:17" ht="22.5">
      <c r="B344" s="495" t="s">
        <v>2213</v>
      </c>
      <c r="C344" s="105" t="s">
        <v>711</v>
      </c>
      <c r="D344" s="105" t="s">
        <v>712</v>
      </c>
      <c r="E344" s="123" t="s">
        <v>713</v>
      </c>
      <c r="F344" s="497" t="s">
        <v>2</v>
      </c>
      <c r="G344" s="777"/>
      <c r="H344" s="363"/>
      <c r="I344" s="406"/>
      <c r="J344" s="339">
        <v>0</v>
      </c>
      <c r="K344" s="340"/>
      <c r="L344" s="341">
        <f t="shared" ref="L344:L346" si="337">ROUND(J344+K344,2)</f>
        <v>0</v>
      </c>
      <c r="M344" s="342">
        <v>0</v>
      </c>
      <c r="N344" s="343">
        <f t="shared" ref="N344:N346" si="338">ROUND(K344*H344,2)</f>
        <v>0</v>
      </c>
      <c r="O344" s="344">
        <f t="shared" ref="O344:O346" si="339">ROUND(M344+N344,2)</f>
        <v>0</v>
      </c>
      <c r="P344" s="51" t="e">
        <f t="shared" ref="P344:P346" si="340">ROUND(O344/I344,4)</f>
        <v>#DIV/0!</v>
      </c>
      <c r="Q344" s="338">
        <f t="shared" ref="Q344:Q346" si="341">ROUND(I344-O344,2)</f>
        <v>0</v>
      </c>
    </row>
    <row r="345" spans="2:17">
      <c r="B345" s="495" t="s">
        <v>2214</v>
      </c>
      <c r="C345" s="105" t="s">
        <v>714</v>
      </c>
      <c r="D345" s="105" t="s">
        <v>715</v>
      </c>
      <c r="E345" s="123" t="s">
        <v>716</v>
      </c>
      <c r="F345" s="497" t="s">
        <v>2</v>
      </c>
      <c r="G345" s="777"/>
      <c r="H345" s="363"/>
      <c r="I345" s="406"/>
      <c r="J345" s="339">
        <v>0</v>
      </c>
      <c r="K345" s="340"/>
      <c r="L345" s="341">
        <f t="shared" si="337"/>
        <v>0</v>
      </c>
      <c r="M345" s="342">
        <v>0</v>
      </c>
      <c r="N345" s="343">
        <f t="shared" si="338"/>
        <v>0</v>
      </c>
      <c r="O345" s="344">
        <f t="shared" si="339"/>
        <v>0</v>
      </c>
      <c r="P345" s="51" t="e">
        <f t="shared" si="340"/>
        <v>#DIV/0!</v>
      </c>
      <c r="Q345" s="338">
        <f t="shared" si="341"/>
        <v>0</v>
      </c>
    </row>
    <row r="346" spans="2:17">
      <c r="B346" s="495" t="s">
        <v>2215</v>
      </c>
      <c r="C346" s="105" t="s">
        <v>717</v>
      </c>
      <c r="D346" s="105" t="s">
        <v>718</v>
      </c>
      <c r="E346" s="123" t="s">
        <v>705</v>
      </c>
      <c r="F346" s="497" t="s">
        <v>2</v>
      </c>
      <c r="G346" s="777"/>
      <c r="H346" s="363"/>
      <c r="I346" s="406"/>
      <c r="J346" s="339">
        <v>0</v>
      </c>
      <c r="K346" s="340"/>
      <c r="L346" s="341">
        <f t="shared" si="337"/>
        <v>0</v>
      </c>
      <c r="M346" s="342">
        <v>0</v>
      </c>
      <c r="N346" s="343">
        <f t="shared" si="338"/>
        <v>0</v>
      </c>
      <c r="O346" s="344">
        <f t="shared" si="339"/>
        <v>0</v>
      </c>
      <c r="P346" s="51" t="e">
        <f t="shared" si="340"/>
        <v>#DIV/0!</v>
      </c>
      <c r="Q346" s="338">
        <f t="shared" si="341"/>
        <v>0</v>
      </c>
    </row>
    <row r="347" spans="2:17" ht="22.5" customHeight="1">
      <c r="B347" s="121"/>
      <c r="C347" s="111" t="s">
        <v>719</v>
      </c>
      <c r="D347" s="1027" t="s">
        <v>720</v>
      </c>
      <c r="E347" s="1028"/>
      <c r="F347" s="1029"/>
      <c r="G347" s="756"/>
      <c r="H347" s="756"/>
      <c r="I347" s="382"/>
      <c r="J347" s="462"/>
      <c r="K347" s="463"/>
      <c r="L347" s="486"/>
      <c r="M347" s="465">
        <f t="shared" ref="M347:Q347" si="342">SUM(M348:M356)</f>
        <v>0</v>
      </c>
      <c r="N347" s="466">
        <f t="shared" si="342"/>
        <v>0</v>
      </c>
      <c r="O347" s="467">
        <f t="shared" si="342"/>
        <v>0</v>
      </c>
      <c r="P347" s="269" t="e">
        <f>ROUND(O347/I347,4)</f>
        <v>#DIV/0!</v>
      </c>
      <c r="Q347" s="382">
        <f t="shared" si="342"/>
        <v>0</v>
      </c>
    </row>
    <row r="348" spans="2:17" ht="33.75">
      <c r="B348" s="495" t="s">
        <v>2216</v>
      </c>
      <c r="C348" s="105" t="s">
        <v>721</v>
      </c>
      <c r="D348" s="105" t="s">
        <v>722</v>
      </c>
      <c r="E348" s="123" t="s">
        <v>723</v>
      </c>
      <c r="F348" s="497" t="s">
        <v>2</v>
      </c>
      <c r="G348" s="777"/>
      <c r="H348" s="363"/>
      <c r="I348" s="406"/>
      <c r="J348" s="339">
        <v>0</v>
      </c>
      <c r="K348" s="340"/>
      <c r="L348" s="341">
        <f t="shared" ref="L348:L356" si="343">ROUND(J348+K348,2)</f>
        <v>0</v>
      </c>
      <c r="M348" s="342">
        <v>0</v>
      </c>
      <c r="N348" s="343">
        <f t="shared" ref="N348:N356" si="344">ROUND(K348*H348,2)</f>
        <v>0</v>
      </c>
      <c r="O348" s="344">
        <f t="shared" ref="O348:O356" si="345">ROUND(M348+N348,2)</f>
        <v>0</v>
      </c>
      <c r="P348" s="51" t="e">
        <f t="shared" ref="P348:P356" si="346">ROUND(O348/I348,4)</f>
        <v>#DIV/0!</v>
      </c>
      <c r="Q348" s="338">
        <f t="shared" ref="Q348:Q356" si="347">ROUND(I348-O348,2)</f>
        <v>0</v>
      </c>
    </row>
    <row r="349" spans="2:17" ht="22.5">
      <c r="B349" s="495" t="s">
        <v>2217</v>
      </c>
      <c r="C349" s="105" t="s">
        <v>724</v>
      </c>
      <c r="D349" s="105" t="s">
        <v>725</v>
      </c>
      <c r="E349" s="123" t="s">
        <v>726</v>
      </c>
      <c r="F349" s="497" t="s">
        <v>2</v>
      </c>
      <c r="G349" s="777"/>
      <c r="H349" s="363"/>
      <c r="I349" s="406"/>
      <c r="J349" s="339">
        <v>0</v>
      </c>
      <c r="K349" s="340"/>
      <c r="L349" s="341">
        <f t="shared" si="343"/>
        <v>0</v>
      </c>
      <c r="M349" s="342">
        <v>0</v>
      </c>
      <c r="N349" s="343">
        <f t="shared" si="344"/>
        <v>0</v>
      </c>
      <c r="O349" s="344">
        <f t="shared" si="345"/>
        <v>0</v>
      </c>
      <c r="P349" s="51" t="e">
        <f t="shared" si="346"/>
        <v>#DIV/0!</v>
      </c>
      <c r="Q349" s="338">
        <f t="shared" si="347"/>
        <v>0</v>
      </c>
    </row>
    <row r="350" spans="2:17" ht="22.5">
      <c r="B350" s="495" t="s">
        <v>2218</v>
      </c>
      <c r="C350" s="105" t="s">
        <v>727</v>
      </c>
      <c r="D350" s="105" t="s">
        <v>725</v>
      </c>
      <c r="E350" s="123" t="s">
        <v>728</v>
      </c>
      <c r="F350" s="497" t="s">
        <v>2</v>
      </c>
      <c r="G350" s="777"/>
      <c r="H350" s="363"/>
      <c r="I350" s="406"/>
      <c r="J350" s="339">
        <v>0</v>
      </c>
      <c r="K350" s="340"/>
      <c r="L350" s="341">
        <f t="shared" si="343"/>
        <v>0</v>
      </c>
      <c r="M350" s="342">
        <v>0</v>
      </c>
      <c r="N350" s="343">
        <f t="shared" si="344"/>
        <v>0</v>
      </c>
      <c r="O350" s="344">
        <f t="shared" si="345"/>
        <v>0</v>
      </c>
      <c r="P350" s="51" t="e">
        <f t="shared" si="346"/>
        <v>#DIV/0!</v>
      </c>
      <c r="Q350" s="338">
        <f t="shared" si="347"/>
        <v>0</v>
      </c>
    </row>
    <row r="351" spans="2:17">
      <c r="B351" s="495" t="s">
        <v>2219</v>
      </c>
      <c r="C351" s="105" t="s">
        <v>729</v>
      </c>
      <c r="D351" s="105" t="s">
        <v>725</v>
      </c>
      <c r="E351" s="123" t="s">
        <v>730</v>
      </c>
      <c r="F351" s="497" t="s">
        <v>2</v>
      </c>
      <c r="G351" s="777"/>
      <c r="H351" s="363"/>
      <c r="I351" s="406"/>
      <c r="J351" s="339">
        <v>0</v>
      </c>
      <c r="K351" s="340"/>
      <c r="L351" s="341">
        <f t="shared" si="343"/>
        <v>0</v>
      </c>
      <c r="M351" s="342">
        <v>0</v>
      </c>
      <c r="N351" s="343">
        <f t="shared" si="344"/>
        <v>0</v>
      </c>
      <c r="O351" s="344">
        <f t="shared" si="345"/>
        <v>0</v>
      </c>
      <c r="P351" s="51" t="e">
        <f t="shared" si="346"/>
        <v>#DIV/0!</v>
      </c>
      <c r="Q351" s="338">
        <f t="shared" si="347"/>
        <v>0</v>
      </c>
    </row>
    <row r="352" spans="2:17">
      <c r="B352" s="495" t="s">
        <v>2220</v>
      </c>
      <c r="C352" s="105" t="s">
        <v>731</v>
      </c>
      <c r="D352" s="105" t="s">
        <v>732</v>
      </c>
      <c r="E352" s="123" t="s">
        <v>733</v>
      </c>
      <c r="F352" s="497"/>
      <c r="G352" s="777"/>
      <c r="H352" s="363"/>
      <c r="I352" s="406"/>
      <c r="J352" s="339">
        <v>0</v>
      </c>
      <c r="K352" s="340"/>
      <c r="L352" s="341">
        <f t="shared" si="343"/>
        <v>0</v>
      </c>
      <c r="M352" s="342">
        <v>0</v>
      </c>
      <c r="N352" s="343">
        <f t="shared" si="344"/>
        <v>0</v>
      </c>
      <c r="O352" s="344">
        <f t="shared" si="345"/>
        <v>0</v>
      </c>
      <c r="P352" s="51" t="e">
        <f t="shared" si="346"/>
        <v>#DIV/0!</v>
      </c>
      <c r="Q352" s="338">
        <f t="shared" si="347"/>
        <v>0</v>
      </c>
    </row>
    <row r="353" spans="2:17">
      <c r="B353" s="495" t="s">
        <v>2221</v>
      </c>
      <c r="C353" s="105" t="s">
        <v>734</v>
      </c>
      <c r="D353" s="105" t="s">
        <v>725</v>
      </c>
      <c r="E353" s="123" t="s">
        <v>735</v>
      </c>
      <c r="F353" s="497" t="s">
        <v>2</v>
      </c>
      <c r="G353" s="777"/>
      <c r="H353" s="363"/>
      <c r="I353" s="406"/>
      <c r="J353" s="339">
        <v>0</v>
      </c>
      <c r="K353" s="340"/>
      <c r="L353" s="341">
        <f t="shared" si="343"/>
        <v>0</v>
      </c>
      <c r="M353" s="342">
        <v>0</v>
      </c>
      <c r="N353" s="343">
        <f t="shared" si="344"/>
        <v>0</v>
      </c>
      <c r="O353" s="344">
        <f t="shared" si="345"/>
        <v>0</v>
      </c>
      <c r="P353" s="51" t="e">
        <f t="shared" si="346"/>
        <v>#DIV/0!</v>
      </c>
      <c r="Q353" s="338">
        <f t="shared" si="347"/>
        <v>0</v>
      </c>
    </row>
    <row r="354" spans="2:17" ht="22.5">
      <c r="B354" s="495" t="s">
        <v>2222</v>
      </c>
      <c r="C354" s="105" t="s">
        <v>736</v>
      </c>
      <c r="D354" s="105" t="s">
        <v>725</v>
      </c>
      <c r="E354" s="123" t="s">
        <v>737</v>
      </c>
      <c r="F354" s="497" t="s">
        <v>2</v>
      </c>
      <c r="G354" s="777"/>
      <c r="H354" s="363"/>
      <c r="I354" s="406"/>
      <c r="J354" s="339">
        <v>0</v>
      </c>
      <c r="K354" s="340"/>
      <c r="L354" s="341">
        <f t="shared" si="343"/>
        <v>0</v>
      </c>
      <c r="M354" s="342">
        <v>0</v>
      </c>
      <c r="N354" s="343">
        <f t="shared" si="344"/>
        <v>0</v>
      </c>
      <c r="O354" s="344">
        <f t="shared" si="345"/>
        <v>0</v>
      </c>
      <c r="P354" s="51" t="e">
        <f t="shared" si="346"/>
        <v>#DIV/0!</v>
      </c>
      <c r="Q354" s="338">
        <f t="shared" si="347"/>
        <v>0</v>
      </c>
    </row>
    <row r="355" spans="2:17">
      <c r="B355" s="495" t="s">
        <v>2223</v>
      </c>
      <c r="C355" s="105" t="s">
        <v>738</v>
      </c>
      <c r="D355" s="105" t="s">
        <v>725</v>
      </c>
      <c r="E355" s="123" t="s">
        <v>739</v>
      </c>
      <c r="F355" s="497" t="s">
        <v>2</v>
      </c>
      <c r="G355" s="777"/>
      <c r="H355" s="363"/>
      <c r="I355" s="406"/>
      <c r="J355" s="339">
        <v>0</v>
      </c>
      <c r="K355" s="340"/>
      <c r="L355" s="341">
        <f t="shared" si="343"/>
        <v>0</v>
      </c>
      <c r="M355" s="342">
        <v>0</v>
      </c>
      <c r="N355" s="343">
        <f t="shared" si="344"/>
        <v>0</v>
      </c>
      <c r="O355" s="344">
        <f t="shared" si="345"/>
        <v>0</v>
      </c>
      <c r="P355" s="51" t="e">
        <f t="shared" si="346"/>
        <v>#DIV/0!</v>
      </c>
      <c r="Q355" s="338">
        <f t="shared" si="347"/>
        <v>0</v>
      </c>
    </row>
    <row r="356" spans="2:17">
      <c r="B356" s="495" t="s">
        <v>2224</v>
      </c>
      <c r="C356" s="105" t="s">
        <v>740</v>
      </c>
      <c r="D356" s="105" t="s">
        <v>741</v>
      </c>
      <c r="E356" s="124" t="s">
        <v>705</v>
      </c>
      <c r="F356" s="497" t="s">
        <v>2</v>
      </c>
      <c r="G356" s="777"/>
      <c r="H356" s="363"/>
      <c r="I356" s="406"/>
      <c r="J356" s="339">
        <v>0</v>
      </c>
      <c r="K356" s="340"/>
      <c r="L356" s="341">
        <f t="shared" si="343"/>
        <v>0</v>
      </c>
      <c r="M356" s="342">
        <v>0</v>
      </c>
      <c r="N356" s="343">
        <f t="shared" si="344"/>
        <v>0</v>
      </c>
      <c r="O356" s="344">
        <f t="shared" si="345"/>
        <v>0</v>
      </c>
      <c r="P356" s="51" t="e">
        <f t="shared" si="346"/>
        <v>#DIV/0!</v>
      </c>
      <c r="Q356" s="338">
        <f t="shared" si="347"/>
        <v>0</v>
      </c>
    </row>
    <row r="357" spans="2:17" ht="22.5" customHeight="1">
      <c r="B357" s="121"/>
      <c r="C357" s="111" t="s">
        <v>742</v>
      </c>
      <c r="D357" s="1027" t="s">
        <v>743</v>
      </c>
      <c r="E357" s="1028"/>
      <c r="F357" s="1029"/>
      <c r="G357" s="756"/>
      <c r="H357" s="756"/>
      <c r="I357" s="382"/>
      <c r="J357" s="462"/>
      <c r="K357" s="463"/>
      <c r="L357" s="486"/>
      <c r="M357" s="465">
        <f t="shared" ref="M357:Q357" si="348">SUM(M358:M362)</f>
        <v>0</v>
      </c>
      <c r="N357" s="466">
        <f t="shared" si="348"/>
        <v>0</v>
      </c>
      <c r="O357" s="467">
        <f t="shared" si="348"/>
        <v>0</v>
      </c>
      <c r="P357" s="269" t="e">
        <f>ROUND(O357/I357,4)</f>
        <v>#DIV/0!</v>
      </c>
      <c r="Q357" s="382">
        <f t="shared" si="348"/>
        <v>0</v>
      </c>
    </row>
    <row r="358" spans="2:17">
      <c r="B358" s="495" t="s">
        <v>2225</v>
      </c>
      <c r="C358" s="105" t="s">
        <v>744</v>
      </c>
      <c r="D358" s="105" t="s">
        <v>712</v>
      </c>
      <c r="E358" s="123" t="s">
        <v>745</v>
      </c>
      <c r="F358" s="497" t="s">
        <v>2</v>
      </c>
      <c r="G358" s="777"/>
      <c r="H358" s="363"/>
      <c r="I358" s="406"/>
      <c r="J358" s="339">
        <v>0</v>
      </c>
      <c r="K358" s="340"/>
      <c r="L358" s="341">
        <f t="shared" ref="L358:L362" si="349">ROUND(J358+K358,2)</f>
        <v>0</v>
      </c>
      <c r="M358" s="342">
        <v>0</v>
      </c>
      <c r="N358" s="343">
        <f t="shared" ref="N358:N362" si="350">ROUND(K358*H358,2)</f>
        <v>0</v>
      </c>
      <c r="O358" s="344">
        <f t="shared" ref="O358:O362" si="351">ROUND(M358+N358,2)</f>
        <v>0</v>
      </c>
      <c r="P358" s="51" t="e">
        <f t="shared" ref="P358:P362" si="352">ROUND(O358/I358,4)</f>
        <v>#DIV/0!</v>
      </c>
      <c r="Q358" s="338">
        <f t="shared" ref="Q358:Q362" si="353">ROUND(I358-O358,2)</f>
        <v>0</v>
      </c>
    </row>
    <row r="359" spans="2:17">
      <c r="B359" s="495" t="s">
        <v>2226</v>
      </c>
      <c r="C359" s="105" t="s">
        <v>746</v>
      </c>
      <c r="D359" s="105" t="s">
        <v>747</v>
      </c>
      <c r="E359" s="123" t="s">
        <v>748</v>
      </c>
      <c r="F359" s="497" t="s">
        <v>2</v>
      </c>
      <c r="G359" s="777"/>
      <c r="H359" s="363"/>
      <c r="I359" s="406"/>
      <c r="J359" s="339">
        <v>0</v>
      </c>
      <c r="K359" s="340"/>
      <c r="L359" s="341">
        <f t="shared" si="349"/>
        <v>0</v>
      </c>
      <c r="M359" s="342">
        <v>0</v>
      </c>
      <c r="N359" s="343">
        <f t="shared" si="350"/>
        <v>0</v>
      </c>
      <c r="O359" s="344">
        <f t="shared" si="351"/>
        <v>0</v>
      </c>
      <c r="P359" s="51" t="e">
        <f t="shared" si="352"/>
        <v>#DIV/0!</v>
      </c>
      <c r="Q359" s="338">
        <f t="shared" si="353"/>
        <v>0</v>
      </c>
    </row>
    <row r="360" spans="2:17">
      <c r="B360" s="495" t="s">
        <v>2227</v>
      </c>
      <c r="C360" s="105" t="s">
        <v>749</v>
      </c>
      <c r="D360" s="105" t="s">
        <v>747</v>
      </c>
      <c r="E360" s="123" t="s">
        <v>750</v>
      </c>
      <c r="F360" s="497" t="s">
        <v>2</v>
      </c>
      <c r="G360" s="777"/>
      <c r="H360" s="363"/>
      <c r="I360" s="406"/>
      <c r="J360" s="339">
        <v>0</v>
      </c>
      <c r="K360" s="340"/>
      <c r="L360" s="341">
        <f t="shared" si="349"/>
        <v>0</v>
      </c>
      <c r="M360" s="342">
        <v>0</v>
      </c>
      <c r="N360" s="343">
        <f t="shared" si="350"/>
        <v>0</v>
      </c>
      <c r="O360" s="344">
        <f t="shared" si="351"/>
        <v>0</v>
      </c>
      <c r="P360" s="51" t="e">
        <f t="shared" si="352"/>
        <v>#DIV/0!</v>
      </c>
      <c r="Q360" s="338">
        <f t="shared" si="353"/>
        <v>0</v>
      </c>
    </row>
    <row r="361" spans="2:17">
      <c r="B361" s="495" t="s">
        <v>2228</v>
      </c>
      <c r="C361" s="105" t="s">
        <v>751</v>
      </c>
      <c r="D361" s="105" t="s">
        <v>715</v>
      </c>
      <c r="E361" s="123" t="s">
        <v>752</v>
      </c>
      <c r="F361" s="497" t="s">
        <v>2</v>
      </c>
      <c r="G361" s="777"/>
      <c r="H361" s="363"/>
      <c r="I361" s="406"/>
      <c r="J361" s="339">
        <v>0</v>
      </c>
      <c r="K361" s="340"/>
      <c r="L361" s="341">
        <f t="shared" si="349"/>
        <v>0</v>
      </c>
      <c r="M361" s="342">
        <v>0</v>
      </c>
      <c r="N361" s="343">
        <f t="shared" si="350"/>
        <v>0</v>
      </c>
      <c r="O361" s="344">
        <f t="shared" si="351"/>
        <v>0</v>
      </c>
      <c r="P361" s="51" t="e">
        <f t="shared" si="352"/>
        <v>#DIV/0!</v>
      </c>
      <c r="Q361" s="338">
        <f t="shared" si="353"/>
        <v>0</v>
      </c>
    </row>
    <row r="362" spans="2:17">
      <c r="B362" s="495" t="s">
        <v>2229</v>
      </c>
      <c r="C362" s="105" t="s">
        <v>753</v>
      </c>
      <c r="D362" s="105" t="s">
        <v>718</v>
      </c>
      <c r="E362" s="123" t="s">
        <v>705</v>
      </c>
      <c r="F362" s="497" t="s">
        <v>2</v>
      </c>
      <c r="G362" s="777"/>
      <c r="H362" s="363"/>
      <c r="I362" s="406"/>
      <c r="J362" s="339">
        <v>0</v>
      </c>
      <c r="K362" s="340"/>
      <c r="L362" s="341">
        <f t="shared" si="349"/>
        <v>0</v>
      </c>
      <c r="M362" s="342">
        <v>0</v>
      </c>
      <c r="N362" s="343">
        <f t="shared" si="350"/>
        <v>0</v>
      </c>
      <c r="O362" s="344">
        <f t="shared" si="351"/>
        <v>0</v>
      </c>
      <c r="P362" s="51" t="e">
        <f t="shared" si="352"/>
        <v>#DIV/0!</v>
      </c>
      <c r="Q362" s="338">
        <f t="shared" si="353"/>
        <v>0</v>
      </c>
    </row>
    <row r="363" spans="2:17" ht="22.5" customHeight="1">
      <c r="B363" s="121"/>
      <c r="C363" s="111" t="s">
        <v>754</v>
      </c>
      <c r="D363" s="1027" t="s">
        <v>755</v>
      </c>
      <c r="E363" s="1028"/>
      <c r="F363" s="1029"/>
      <c r="G363" s="756"/>
      <c r="H363" s="756"/>
      <c r="I363" s="382"/>
      <c r="J363" s="462"/>
      <c r="K363" s="463"/>
      <c r="L363" s="486"/>
      <c r="M363" s="465">
        <f t="shared" ref="M363:Q363" si="354">M364</f>
        <v>0</v>
      </c>
      <c r="N363" s="466">
        <f t="shared" si="354"/>
        <v>0</v>
      </c>
      <c r="O363" s="467">
        <f t="shared" si="354"/>
        <v>0</v>
      </c>
      <c r="P363" s="269" t="e">
        <f>ROUND(O363/I363,4)</f>
        <v>#DIV/0!</v>
      </c>
      <c r="Q363" s="382">
        <f t="shared" si="354"/>
        <v>0</v>
      </c>
    </row>
    <row r="364" spans="2:17" ht="15" thickBot="1">
      <c r="B364" s="495" t="s">
        <v>2230</v>
      </c>
      <c r="C364" s="105" t="s">
        <v>756</v>
      </c>
      <c r="D364" s="496" t="s">
        <v>696</v>
      </c>
      <c r="E364" s="124" t="s">
        <v>757</v>
      </c>
      <c r="F364" s="497" t="s">
        <v>2</v>
      </c>
      <c r="G364" s="777"/>
      <c r="H364" s="363"/>
      <c r="I364" s="406"/>
      <c r="J364" s="339">
        <v>0</v>
      </c>
      <c r="K364" s="340"/>
      <c r="L364" s="341">
        <f t="shared" ref="L364" si="355">ROUND(J364+K364,2)</f>
        <v>0</v>
      </c>
      <c r="M364" s="342">
        <v>0</v>
      </c>
      <c r="N364" s="343">
        <f>ROUND(K364*H364,2)</f>
        <v>0</v>
      </c>
      <c r="O364" s="344">
        <f t="shared" ref="O364" si="356">ROUND(M364+N364,2)</f>
        <v>0</v>
      </c>
      <c r="P364" s="39" t="e">
        <f>ROUND(O364/I364,4)</f>
        <v>#DIV/0!</v>
      </c>
      <c r="Q364" s="338">
        <f t="shared" ref="Q364" si="357">ROUND(I364-O364,2)</f>
        <v>0</v>
      </c>
    </row>
    <row r="365" spans="2:17" ht="22.5" customHeight="1" thickBot="1">
      <c r="B365" s="1000" t="s">
        <v>758</v>
      </c>
      <c r="C365" s="1001" t="s">
        <v>87</v>
      </c>
      <c r="D365" s="1001"/>
      <c r="E365" s="1001"/>
      <c r="F365" s="1002"/>
      <c r="G365" s="762"/>
      <c r="H365" s="762"/>
      <c r="I365" s="699"/>
      <c r="J365" s="700"/>
      <c r="K365" s="701"/>
      <c r="L365" s="708"/>
      <c r="M365" s="703" t="e">
        <f>M363+M357+M347+M343+M341+M336</f>
        <v>#REF!</v>
      </c>
      <c r="N365" s="704" t="e">
        <f>N363+N357+N347+N343+N341+N336</f>
        <v>#REF!</v>
      </c>
      <c r="O365" s="705" t="e">
        <f>O363+O357+O347+O343+O341+O336</f>
        <v>#REF!</v>
      </c>
      <c r="P365" s="775" t="e">
        <f>ROUND(O365/I365,4)</f>
        <v>#REF!</v>
      </c>
      <c r="Q365" s="699" t="e">
        <f>Q363+Q357+Q347+Q343+Q341+Q336</f>
        <v>#REF!</v>
      </c>
    </row>
    <row r="366" spans="2:17" ht="8.25" customHeight="1" thickBot="1">
      <c r="B366" s="709"/>
      <c r="C366" s="710"/>
      <c r="D366" s="710"/>
      <c r="E366" s="710"/>
      <c r="F366" s="710"/>
      <c r="G366" s="711"/>
      <c r="H366" s="712"/>
      <c r="I366" s="713"/>
      <c r="J366" s="714"/>
      <c r="K366" s="715"/>
      <c r="L366" s="716"/>
      <c r="M366" s="717"/>
      <c r="N366" s="718"/>
      <c r="O366" s="719"/>
      <c r="P366" s="720"/>
      <c r="Q366" s="713"/>
    </row>
    <row r="367" spans="2:17" ht="22.5" customHeight="1">
      <c r="B367" s="494"/>
      <c r="C367" s="85" t="s">
        <v>760</v>
      </c>
      <c r="D367" s="1012" t="s">
        <v>4</v>
      </c>
      <c r="E367" s="1013"/>
      <c r="F367" s="1013"/>
      <c r="G367" s="742"/>
      <c r="H367" s="742"/>
      <c r="I367" s="323"/>
      <c r="J367" s="324"/>
      <c r="K367" s="325"/>
      <c r="L367" s="326"/>
      <c r="M367" s="84"/>
      <c r="N367" s="85"/>
      <c r="O367" s="327"/>
      <c r="P367" s="48"/>
      <c r="Q367" s="48"/>
    </row>
    <row r="368" spans="2:17" ht="22.5" customHeight="1">
      <c r="B368" s="58"/>
      <c r="C368" s="57" t="s">
        <v>33</v>
      </c>
      <c r="D368" s="1052" t="s">
        <v>761</v>
      </c>
      <c r="E368" s="1053"/>
      <c r="F368" s="1054"/>
      <c r="G368" s="747"/>
      <c r="H368" s="747"/>
      <c r="I368" s="382"/>
      <c r="J368" s="462"/>
      <c r="K368" s="463"/>
      <c r="L368" s="486"/>
      <c r="M368" s="465">
        <f t="shared" ref="M368:Q368" si="358">SUM(M369:M372)</f>
        <v>0</v>
      </c>
      <c r="N368" s="466">
        <f t="shared" si="358"/>
        <v>0</v>
      </c>
      <c r="O368" s="467">
        <f t="shared" si="358"/>
        <v>0</v>
      </c>
      <c r="P368" s="269" t="e">
        <f>ROUND(O368/I368,4)</f>
        <v>#DIV/0!</v>
      </c>
      <c r="Q368" s="382">
        <f t="shared" si="358"/>
        <v>0</v>
      </c>
    </row>
    <row r="369" spans="2:17" ht="15" customHeight="1">
      <c r="B369" s="59" t="s">
        <v>2231</v>
      </c>
      <c r="C369" s="54" t="s">
        <v>36</v>
      </c>
      <c r="D369" s="105" t="s">
        <v>762</v>
      </c>
      <c r="E369" s="100" t="s">
        <v>763</v>
      </c>
      <c r="F369" s="55" t="s">
        <v>2</v>
      </c>
      <c r="G369" s="777"/>
      <c r="H369" s="363"/>
      <c r="I369" s="406"/>
      <c r="J369" s="339">
        <v>0</v>
      </c>
      <c r="K369" s="340"/>
      <c r="L369" s="341">
        <f t="shared" ref="L369:L372" si="359">ROUND(J369+K369,2)</f>
        <v>0</v>
      </c>
      <c r="M369" s="342">
        <v>0</v>
      </c>
      <c r="N369" s="343">
        <f t="shared" ref="N369:N372" si="360">ROUND(K369*H369,2)</f>
        <v>0</v>
      </c>
      <c r="O369" s="344">
        <f t="shared" ref="O369:O372" si="361">ROUND(M369+N369,2)</f>
        <v>0</v>
      </c>
      <c r="P369" s="51" t="e">
        <f t="shared" ref="P369:P372" si="362">ROUND(O369/I369,4)</f>
        <v>#DIV/0!</v>
      </c>
      <c r="Q369" s="338">
        <f t="shared" ref="Q369:Q372" si="363">ROUND(I369-O369,2)</f>
        <v>0</v>
      </c>
    </row>
    <row r="370" spans="2:17">
      <c r="B370" s="59" t="s">
        <v>2232</v>
      </c>
      <c r="C370" s="54" t="s">
        <v>77</v>
      </c>
      <c r="D370" s="105" t="s">
        <v>762</v>
      </c>
      <c r="E370" s="100" t="s">
        <v>764</v>
      </c>
      <c r="F370" s="55" t="s">
        <v>2</v>
      </c>
      <c r="G370" s="777"/>
      <c r="H370" s="363"/>
      <c r="I370" s="406"/>
      <c r="J370" s="339">
        <v>0</v>
      </c>
      <c r="K370" s="340"/>
      <c r="L370" s="341">
        <f t="shared" si="359"/>
        <v>0</v>
      </c>
      <c r="M370" s="342">
        <v>0</v>
      </c>
      <c r="N370" s="343">
        <f t="shared" si="360"/>
        <v>0</v>
      </c>
      <c r="O370" s="344">
        <f t="shared" si="361"/>
        <v>0</v>
      </c>
      <c r="P370" s="51" t="e">
        <f t="shared" si="362"/>
        <v>#DIV/0!</v>
      </c>
      <c r="Q370" s="338">
        <f t="shared" si="363"/>
        <v>0</v>
      </c>
    </row>
    <row r="371" spans="2:17">
      <c r="B371" s="59" t="s">
        <v>2233</v>
      </c>
      <c r="C371" s="54" t="s">
        <v>582</v>
      </c>
      <c r="D371" s="105" t="s">
        <v>762</v>
      </c>
      <c r="E371" s="100" t="s">
        <v>765</v>
      </c>
      <c r="F371" s="55" t="s">
        <v>2</v>
      </c>
      <c r="G371" s="777"/>
      <c r="H371" s="363"/>
      <c r="I371" s="406"/>
      <c r="J371" s="339">
        <v>0</v>
      </c>
      <c r="K371" s="340"/>
      <c r="L371" s="341">
        <f t="shared" si="359"/>
        <v>0</v>
      </c>
      <c r="M371" s="342">
        <v>0</v>
      </c>
      <c r="N371" s="343">
        <f t="shared" si="360"/>
        <v>0</v>
      </c>
      <c r="O371" s="344">
        <f t="shared" si="361"/>
        <v>0</v>
      </c>
      <c r="P371" s="51" t="e">
        <f t="shared" si="362"/>
        <v>#DIV/0!</v>
      </c>
      <c r="Q371" s="338">
        <f t="shared" si="363"/>
        <v>0</v>
      </c>
    </row>
    <row r="372" spans="2:17" ht="22.5">
      <c r="B372" s="59" t="s">
        <v>2234</v>
      </c>
      <c r="C372" s="54" t="s">
        <v>589</v>
      </c>
      <c r="D372" s="105" t="s">
        <v>762</v>
      </c>
      <c r="E372" s="63" t="s">
        <v>766</v>
      </c>
      <c r="F372" s="55" t="s">
        <v>2</v>
      </c>
      <c r="G372" s="777"/>
      <c r="H372" s="363"/>
      <c r="I372" s="406"/>
      <c r="J372" s="339">
        <v>0</v>
      </c>
      <c r="K372" s="340"/>
      <c r="L372" s="341">
        <f t="shared" si="359"/>
        <v>0</v>
      </c>
      <c r="M372" s="342">
        <v>0</v>
      </c>
      <c r="N372" s="343">
        <f t="shared" si="360"/>
        <v>0</v>
      </c>
      <c r="O372" s="344">
        <f t="shared" si="361"/>
        <v>0</v>
      </c>
      <c r="P372" s="51" t="e">
        <f t="shared" si="362"/>
        <v>#DIV/0!</v>
      </c>
      <c r="Q372" s="338">
        <f t="shared" si="363"/>
        <v>0</v>
      </c>
    </row>
    <row r="373" spans="2:17" ht="22.5" customHeight="1">
      <c r="B373" s="58"/>
      <c r="C373" s="57" t="s">
        <v>34</v>
      </c>
      <c r="D373" s="1052" t="s">
        <v>767</v>
      </c>
      <c r="E373" s="1053"/>
      <c r="F373" s="1054"/>
      <c r="G373" s="747"/>
      <c r="H373" s="747"/>
      <c r="I373" s="382"/>
      <c r="J373" s="462"/>
      <c r="K373" s="463"/>
      <c r="L373" s="486"/>
      <c r="M373" s="465">
        <f t="shared" ref="M373:Q373" si="364">SUM(M374:M377)</f>
        <v>0</v>
      </c>
      <c r="N373" s="466">
        <f t="shared" si="364"/>
        <v>0</v>
      </c>
      <c r="O373" s="467">
        <f t="shared" si="364"/>
        <v>0</v>
      </c>
      <c r="P373" s="269" t="e">
        <f>ROUND(O373/I373,4)</f>
        <v>#DIV/0!</v>
      </c>
      <c r="Q373" s="382">
        <f t="shared" si="364"/>
        <v>0</v>
      </c>
    </row>
    <row r="374" spans="2:17" ht="22.5">
      <c r="B374" s="59" t="s">
        <v>2235</v>
      </c>
      <c r="C374" s="54" t="s">
        <v>768</v>
      </c>
      <c r="D374" s="105" t="s">
        <v>762</v>
      </c>
      <c r="E374" s="100" t="s">
        <v>769</v>
      </c>
      <c r="F374" s="105" t="s">
        <v>2</v>
      </c>
      <c r="G374" s="777"/>
      <c r="H374" s="363"/>
      <c r="I374" s="406"/>
      <c r="J374" s="339">
        <v>0</v>
      </c>
      <c r="K374" s="340"/>
      <c r="L374" s="341">
        <f t="shared" ref="L374:L377" si="365">ROUND(J374+K374,2)</f>
        <v>0</v>
      </c>
      <c r="M374" s="342">
        <v>0</v>
      </c>
      <c r="N374" s="343">
        <f t="shared" ref="N374:N377" si="366">ROUND(K374*H374,2)</f>
        <v>0</v>
      </c>
      <c r="O374" s="344">
        <f t="shared" ref="O374:O377" si="367">ROUND(M374+N374,2)</f>
        <v>0</v>
      </c>
      <c r="P374" s="51" t="e">
        <f t="shared" ref="P374:P377" si="368">ROUND(O374/I374,4)</f>
        <v>#DIV/0!</v>
      </c>
      <c r="Q374" s="338">
        <f t="shared" ref="Q374:Q377" si="369">ROUND(I374-O374,2)</f>
        <v>0</v>
      </c>
    </row>
    <row r="375" spans="2:17">
      <c r="B375" s="59" t="s">
        <v>2236</v>
      </c>
      <c r="C375" s="54" t="s">
        <v>770</v>
      </c>
      <c r="D375" s="105" t="s">
        <v>762</v>
      </c>
      <c r="E375" s="100" t="s">
        <v>764</v>
      </c>
      <c r="F375" s="105" t="s">
        <v>2</v>
      </c>
      <c r="G375" s="777"/>
      <c r="H375" s="363"/>
      <c r="I375" s="406"/>
      <c r="J375" s="339">
        <v>0</v>
      </c>
      <c r="K375" s="340"/>
      <c r="L375" s="341">
        <f t="shared" si="365"/>
        <v>0</v>
      </c>
      <c r="M375" s="342">
        <v>0</v>
      </c>
      <c r="N375" s="343">
        <f t="shared" si="366"/>
        <v>0</v>
      </c>
      <c r="O375" s="344">
        <f t="shared" si="367"/>
        <v>0</v>
      </c>
      <c r="P375" s="51" t="e">
        <f t="shared" si="368"/>
        <v>#DIV/0!</v>
      </c>
      <c r="Q375" s="338">
        <f t="shared" si="369"/>
        <v>0</v>
      </c>
    </row>
    <row r="376" spans="2:17">
      <c r="B376" s="59" t="s">
        <v>2237</v>
      </c>
      <c r="C376" s="54" t="s">
        <v>771</v>
      </c>
      <c r="D376" s="105" t="s">
        <v>762</v>
      </c>
      <c r="E376" s="100" t="s">
        <v>772</v>
      </c>
      <c r="F376" s="105" t="s">
        <v>2</v>
      </c>
      <c r="G376" s="777"/>
      <c r="H376" s="363"/>
      <c r="I376" s="406"/>
      <c r="J376" s="339">
        <v>0</v>
      </c>
      <c r="K376" s="340"/>
      <c r="L376" s="341">
        <f t="shared" si="365"/>
        <v>0</v>
      </c>
      <c r="M376" s="342">
        <v>0</v>
      </c>
      <c r="N376" s="343">
        <f t="shared" si="366"/>
        <v>0</v>
      </c>
      <c r="O376" s="344">
        <f t="shared" si="367"/>
        <v>0</v>
      </c>
      <c r="P376" s="51" t="e">
        <f t="shared" si="368"/>
        <v>#DIV/0!</v>
      </c>
      <c r="Q376" s="338">
        <f t="shared" si="369"/>
        <v>0</v>
      </c>
    </row>
    <row r="377" spans="2:17" ht="22.5">
      <c r="B377" s="59" t="s">
        <v>2238</v>
      </c>
      <c r="C377" s="54" t="s">
        <v>773</v>
      </c>
      <c r="D377" s="105" t="s">
        <v>762</v>
      </c>
      <c r="E377" s="100" t="s">
        <v>766</v>
      </c>
      <c r="F377" s="105" t="s">
        <v>2</v>
      </c>
      <c r="G377" s="777"/>
      <c r="H377" s="363"/>
      <c r="I377" s="406"/>
      <c r="J377" s="339">
        <v>0</v>
      </c>
      <c r="K377" s="340"/>
      <c r="L377" s="341">
        <f t="shared" si="365"/>
        <v>0</v>
      </c>
      <c r="M377" s="342">
        <v>0</v>
      </c>
      <c r="N377" s="343">
        <f t="shared" si="366"/>
        <v>0</v>
      </c>
      <c r="O377" s="344">
        <f t="shared" si="367"/>
        <v>0</v>
      </c>
      <c r="P377" s="51" t="e">
        <f t="shared" si="368"/>
        <v>#DIV/0!</v>
      </c>
      <c r="Q377" s="338">
        <f t="shared" si="369"/>
        <v>0</v>
      </c>
    </row>
    <row r="378" spans="2:17" ht="22.5" customHeight="1">
      <c r="B378" s="58"/>
      <c r="C378" s="57" t="s">
        <v>692</v>
      </c>
      <c r="D378" s="1052" t="s">
        <v>774</v>
      </c>
      <c r="E378" s="1053"/>
      <c r="F378" s="1054"/>
      <c r="G378" s="747"/>
      <c r="H378" s="747"/>
      <c r="I378" s="382"/>
      <c r="J378" s="462"/>
      <c r="K378" s="463"/>
      <c r="L378" s="486"/>
      <c r="M378" s="465">
        <f t="shared" ref="M378:Q378" si="370">SUM(M379:M382)</f>
        <v>0</v>
      </c>
      <c r="N378" s="466">
        <f t="shared" si="370"/>
        <v>0</v>
      </c>
      <c r="O378" s="467">
        <f t="shared" si="370"/>
        <v>0</v>
      </c>
      <c r="P378" s="269" t="e">
        <f>ROUND(O378/I378,4)</f>
        <v>#DIV/0!</v>
      </c>
      <c r="Q378" s="382">
        <f t="shared" si="370"/>
        <v>0</v>
      </c>
    </row>
    <row r="379" spans="2:17">
      <c r="B379" s="59" t="s">
        <v>2239</v>
      </c>
      <c r="C379" s="54" t="s">
        <v>775</v>
      </c>
      <c r="D379" s="105" t="s">
        <v>762</v>
      </c>
      <c r="E379" s="100" t="s">
        <v>763</v>
      </c>
      <c r="F379" s="105" t="s">
        <v>2</v>
      </c>
      <c r="G379" s="777"/>
      <c r="H379" s="363"/>
      <c r="I379" s="406"/>
      <c r="J379" s="339">
        <v>0</v>
      </c>
      <c r="K379" s="340"/>
      <c r="L379" s="341">
        <f t="shared" ref="L379:L382" si="371">ROUND(J379+K379,2)</f>
        <v>0</v>
      </c>
      <c r="M379" s="342">
        <v>0</v>
      </c>
      <c r="N379" s="343">
        <f t="shared" ref="N379:N382" si="372">ROUND(K379*H379,2)</f>
        <v>0</v>
      </c>
      <c r="O379" s="344">
        <f t="shared" ref="O379:O382" si="373">ROUND(M379+N379,2)</f>
        <v>0</v>
      </c>
      <c r="P379" s="51" t="e">
        <f t="shared" ref="P379:P382" si="374">ROUND(O379/I379,4)</f>
        <v>#DIV/0!</v>
      </c>
      <c r="Q379" s="338">
        <f t="shared" ref="Q379:Q382" si="375">ROUND(I379-O379,2)</f>
        <v>0</v>
      </c>
    </row>
    <row r="380" spans="2:17">
      <c r="B380" s="59" t="s">
        <v>2240</v>
      </c>
      <c r="C380" s="54" t="s">
        <v>776</v>
      </c>
      <c r="D380" s="105" t="s">
        <v>762</v>
      </c>
      <c r="E380" s="100" t="s">
        <v>764</v>
      </c>
      <c r="F380" s="105" t="s">
        <v>2</v>
      </c>
      <c r="G380" s="777"/>
      <c r="H380" s="363"/>
      <c r="I380" s="406"/>
      <c r="J380" s="339">
        <v>0</v>
      </c>
      <c r="K380" s="340"/>
      <c r="L380" s="341">
        <f t="shared" si="371"/>
        <v>0</v>
      </c>
      <c r="M380" s="342">
        <v>0</v>
      </c>
      <c r="N380" s="343">
        <f t="shared" si="372"/>
        <v>0</v>
      </c>
      <c r="O380" s="344">
        <f t="shared" si="373"/>
        <v>0</v>
      </c>
      <c r="P380" s="51" t="e">
        <f t="shared" si="374"/>
        <v>#DIV/0!</v>
      </c>
      <c r="Q380" s="338">
        <f t="shared" si="375"/>
        <v>0</v>
      </c>
    </row>
    <row r="381" spans="2:17">
      <c r="B381" s="59" t="s">
        <v>2241</v>
      </c>
      <c r="C381" s="54" t="s">
        <v>777</v>
      </c>
      <c r="D381" s="105" t="s">
        <v>762</v>
      </c>
      <c r="E381" s="100" t="s">
        <v>765</v>
      </c>
      <c r="F381" s="105" t="s">
        <v>2</v>
      </c>
      <c r="G381" s="777"/>
      <c r="H381" s="363"/>
      <c r="I381" s="406"/>
      <c r="J381" s="339">
        <v>0</v>
      </c>
      <c r="K381" s="340"/>
      <c r="L381" s="341">
        <f t="shared" si="371"/>
        <v>0</v>
      </c>
      <c r="M381" s="342">
        <v>0</v>
      </c>
      <c r="N381" s="343">
        <f t="shared" si="372"/>
        <v>0</v>
      </c>
      <c r="O381" s="344">
        <f t="shared" si="373"/>
        <v>0</v>
      </c>
      <c r="P381" s="51" t="e">
        <f t="shared" si="374"/>
        <v>#DIV/0!</v>
      </c>
      <c r="Q381" s="338">
        <f t="shared" si="375"/>
        <v>0</v>
      </c>
    </row>
    <row r="382" spans="2:17" ht="22.5">
      <c r="B382" s="59" t="s">
        <v>2242</v>
      </c>
      <c r="C382" s="54" t="s">
        <v>778</v>
      </c>
      <c r="D382" s="105" t="s">
        <v>762</v>
      </c>
      <c r="E382" s="63" t="s">
        <v>766</v>
      </c>
      <c r="F382" s="105" t="s">
        <v>2</v>
      </c>
      <c r="G382" s="777"/>
      <c r="H382" s="363"/>
      <c r="I382" s="406"/>
      <c r="J382" s="339">
        <v>0</v>
      </c>
      <c r="K382" s="340"/>
      <c r="L382" s="341">
        <f t="shared" si="371"/>
        <v>0</v>
      </c>
      <c r="M382" s="342">
        <v>0</v>
      </c>
      <c r="N382" s="343">
        <f t="shared" si="372"/>
        <v>0</v>
      </c>
      <c r="O382" s="344">
        <f t="shared" si="373"/>
        <v>0</v>
      </c>
      <c r="P382" s="51" t="e">
        <f t="shared" si="374"/>
        <v>#DIV/0!</v>
      </c>
      <c r="Q382" s="338">
        <f t="shared" si="375"/>
        <v>0</v>
      </c>
    </row>
    <row r="383" spans="2:17" ht="22.5" customHeight="1">
      <c r="B383" s="58"/>
      <c r="C383" s="57" t="s">
        <v>760</v>
      </c>
      <c r="D383" s="1052" t="s">
        <v>779</v>
      </c>
      <c r="E383" s="1053"/>
      <c r="F383" s="1054"/>
      <c r="G383" s="747"/>
      <c r="H383" s="747"/>
      <c r="I383" s="382"/>
      <c r="J383" s="462"/>
      <c r="K383" s="463"/>
      <c r="L383" s="486"/>
      <c r="M383" s="465">
        <f t="shared" ref="M383:Q383" si="376">SUM(M384:M389)</f>
        <v>0</v>
      </c>
      <c r="N383" s="466">
        <f t="shared" si="376"/>
        <v>0</v>
      </c>
      <c r="O383" s="467">
        <f t="shared" si="376"/>
        <v>0</v>
      </c>
      <c r="P383" s="269" t="e">
        <f>ROUND(O383/I383,4)</f>
        <v>#DIV/0!</v>
      </c>
      <c r="Q383" s="382">
        <f t="shared" si="376"/>
        <v>0</v>
      </c>
    </row>
    <row r="384" spans="2:17">
      <c r="B384" s="59" t="s">
        <v>2243</v>
      </c>
      <c r="C384" s="54" t="s">
        <v>780</v>
      </c>
      <c r="D384" s="105" t="s">
        <v>762</v>
      </c>
      <c r="E384" s="100" t="s">
        <v>781</v>
      </c>
      <c r="F384" s="55" t="s">
        <v>2</v>
      </c>
      <c r="G384" s="777"/>
      <c r="H384" s="363"/>
      <c r="I384" s="406"/>
      <c r="J384" s="339">
        <v>0</v>
      </c>
      <c r="K384" s="340"/>
      <c r="L384" s="341">
        <f t="shared" ref="L384:L389" si="377">ROUND(J384+K384,2)</f>
        <v>0</v>
      </c>
      <c r="M384" s="342">
        <v>0</v>
      </c>
      <c r="N384" s="343">
        <f t="shared" ref="N384:N389" si="378">ROUND(K384*H384,2)</f>
        <v>0</v>
      </c>
      <c r="O384" s="344">
        <f t="shared" ref="O384:O389" si="379">ROUND(M384+N384,2)</f>
        <v>0</v>
      </c>
      <c r="P384" s="51" t="e">
        <f t="shared" ref="P384:P389" si="380">ROUND(O384/I384,4)</f>
        <v>#DIV/0!</v>
      </c>
      <c r="Q384" s="338">
        <f t="shared" ref="Q384:Q389" si="381">ROUND(I384-O384,2)</f>
        <v>0</v>
      </c>
    </row>
    <row r="385" spans="2:17">
      <c r="B385" s="59" t="s">
        <v>2245</v>
      </c>
      <c r="C385" s="54" t="s">
        <v>782</v>
      </c>
      <c r="D385" s="105" t="s">
        <v>762</v>
      </c>
      <c r="E385" s="100" t="s">
        <v>783</v>
      </c>
      <c r="F385" s="55" t="s">
        <v>2</v>
      </c>
      <c r="G385" s="777"/>
      <c r="H385" s="363"/>
      <c r="I385" s="406"/>
      <c r="J385" s="339">
        <v>0</v>
      </c>
      <c r="K385" s="340"/>
      <c r="L385" s="341">
        <f t="shared" si="377"/>
        <v>0</v>
      </c>
      <c r="M385" s="342">
        <v>0</v>
      </c>
      <c r="N385" s="343">
        <f t="shared" si="378"/>
        <v>0</v>
      </c>
      <c r="O385" s="344">
        <f t="shared" si="379"/>
        <v>0</v>
      </c>
      <c r="P385" s="51" t="e">
        <f t="shared" si="380"/>
        <v>#DIV/0!</v>
      </c>
      <c r="Q385" s="338">
        <f t="shared" si="381"/>
        <v>0</v>
      </c>
    </row>
    <row r="386" spans="2:17" ht="22.5">
      <c r="B386" s="59" t="s">
        <v>2244</v>
      </c>
      <c r="C386" s="54" t="s">
        <v>784</v>
      </c>
      <c r="D386" s="105" t="s">
        <v>762</v>
      </c>
      <c r="E386" s="63" t="s">
        <v>785</v>
      </c>
      <c r="F386" s="55" t="s">
        <v>2</v>
      </c>
      <c r="G386" s="777"/>
      <c r="H386" s="363"/>
      <c r="I386" s="406"/>
      <c r="J386" s="339">
        <v>0</v>
      </c>
      <c r="K386" s="340"/>
      <c r="L386" s="341">
        <f t="shared" si="377"/>
        <v>0</v>
      </c>
      <c r="M386" s="342">
        <v>0</v>
      </c>
      <c r="N386" s="343">
        <f t="shared" si="378"/>
        <v>0</v>
      </c>
      <c r="O386" s="344">
        <f t="shared" si="379"/>
        <v>0</v>
      </c>
      <c r="P386" s="51" t="e">
        <f t="shared" si="380"/>
        <v>#DIV/0!</v>
      </c>
      <c r="Q386" s="338">
        <f t="shared" si="381"/>
        <v>0</v>
      </c>
    </row>
    <row r="387" spans="2:17" ht="33.75">
      <c r="B387" s="59" t="s">
        <v>2246</v>
      </c>
      <c r="C387" s="54" t="s">
        <v>786</v>
      </c>
      <c r="D387" s="105" t="s">
        <v>762</v>
      </c>
      <c r="E387" s="63" t="s">
        <v>787</v>
      </c>
      <c r="F387" s="55" t="s">
        <v>2</v>
      </c>
      <c r="G387" s="777"/>
      <c r="H387" s="363"/>
      <c r="I387" s="406"/>
      <c r="J387" s="339">
        <v>0</v>
      </c>
      <c r="K387" s="340"/>
      <c r="L387" s="341">
        <f t="shared" si="377"/>
        <v>0</v>
      </c>
      <c r="M387" s="342">
        <v>0</v>
      </c>
      <c r="N387" s="343">
        <f t="shared" si="378"/>
        <v>0</v>
      </c>
      <c r="O387" s="344">
        <f t="shared" si="379"/>
        <v>0</v>
      </c>
      <c r="P387" s="51" t="e">
        <f t="shared" si="380"/>
        <v>#DIV/0!</v>
      </c>
      <c r="Q387" s="338">
        <f t="shared" si="381"/>
        <v>0</v>
      </c>
    </row>
    <row r="388" spans="2:17">
      <c r="B388" s="59" t="s">
        <v>2247</v>
      </c>
      <c r="C388" s="54" t="s">
        <v>788</v>
      </c>
      <c r="D388" s="105" t="s">
        <v>762</v>
      </c>
      <c r="E388" s="63" t="s">
        <v>789</v>
      </c>
      <c r="F388" s="55" t="s">
        <v>2</v>
      </c>
      <c r="G388" s="777"/>
      <c r="H388" s="363"/>
      <c r="I388" s="406"/>
      <c r="J388" s="339">
        <v>0</v>
      </c>
      <c r="K388" s="340"/>
      <c r="L388" s="341">
        <f t="shared" si="377"/>
        <v>0</v>
      </c>
      <c r="M388" s="342">
        <v>0</v>
      </c>
      <c r="N388" s="343">
        <f t="shared" si="378"/>
        <v>0</v>
      </c>
      <c r="O388" s="344">
        <f t="shared" si="379"/>
        <v>0</v>
      </c>
      <c r="P388" s="51" t="e">
        <f t="shared" si="380"/>
        <v>#DIV/0!</v>
      </c>
      <c r="Q388" s="338">
        <f t="shared" si="381"/>
        <v>0</v>
      </c>
    </row>
    <row r="389" spans="2:17" ht="22.5">
      <c r="B389" s="59" t="s">
        <v>2248</v>
      </c>
      <c r="C389" s="54" t="s">
        <v>790</v>
      </c>
      <c r="D389" s="105" t="s">
        <v>762</v>
      </c>
      <c r="E389" s="63" t="s">
        <v>791</v>
      </c>
      <c r="F389" s="55" t="s">
        <v>2</v>
      </c>
      <c r="G389" s="777"/>
      <c r="H389" s="363"/>
      <c r="I389" s="406"/>
      <c r="J389" s="339">
        <v>0</v>
      </c>
      <c r="K389" s="340"/>
      <c r="L389" s="341">
        <f t="shared" si="377"/>
        <v>0</v>
      </c>
      <c r="M389" s="342">
        <v>0</v>
      </c>
      <c r="N389" s="343">
        <f t="shared" si="378"/>
        <v>0</v>
      </c>
      <c r="O389" s="344">
        <f t="shared" si="379"/>
        <v>0</v>
      </c>
      <c r="P389" s="51" t="e">
        <f t="shared" si="380"/>
        <v>#DIV/0!</v>
      </c>
      <c r="Q389" s="338">
        <f t="shared" si="381"/>
        <v>0</v>
      </c>
    </row>
    <row r="390" spans="2:17" ht="22.5" customHeight="1">
      <c r="B390" s="58"/>
      <c r="C390" s="57" t="s">
        <v>35</v>
      </c>
      <c r="D390" s="1052" t="s">
        <v>792</v>
      </c>
      <c r="E390" s="1053"/>
      <c r="F390" s="1054"/>
      <c r="G390" s="747"/>
      <c r="H390" s="747"/>
      <c r="I390" s="382"/>
      <c r="J390" s="462"/>
      <c r="K390" s="463"/>
      <c r="L390" s="486"/>
      <c r="M390" s="465">
        <f t="shared" ref="M390:Q390" si="382">SUM(M391:M396)</f>
        <v>0</v>
      </c>
      <c r="N390" s="466">
        <f t="shared" si="382"/>
        <v>0</v>
      </c>
      <c r="O390" s="467">
        <f t="shared" si="382"/>
        <v>0</v>
      </c>
      <c r="P390" s="269" t="e">
        <f>ROUND(O390/I390,4)</f>
        <v>#DIV/0!</v>
      </c>
      <c r="Q390" s="382">
        <f t="shared" si="382"/>
        <v>0</v>
      </c>
    </row>
    <row r="391" spans="2:17">
      <c r="B391" s="59" t="s">
        <v>2249</v>
      </c>
      <c r="C391" s="54" t="s">
        <v>793</v>
      </c>
      <c r="D391" s="105" t="s">
        <v>762</v>
      </c>
      <c r="E391" s="100" t="s">
        <v>794</v>
      </c>
      <c r="F391" s="55" t="s">
        <v>2</v>
      </c>
      <c r="G391" s="777"/>
      <c r="H391" s="363"/>
      <c r="I391" s="406"/>
      <c r="J391" s="339">
        <v>0</v>
      </c>
      <c r="K391" s="340"/>
      <c r="L391" s="341">
        <f t="shared" ref="L391:L396" si="383">ROUND(J391+K391,2)</f>
        <v>0</v>
      </c>
      <c r="M391" s="342">
        <v>0</v>
      </c>
      <c r="N391" s="343">
        <f t="shared" ref="N391:N396" si="384">ROUND(K391*H391,2)</f>
        <v>0</v>
      </c>
      <c r="O391" s="344">
        <f t="shared" ref="O391:O396" si="385">ROUND(M391+N391,2)</f>
        <v>0</v>
      </c>
      <c r="P391" s="51" t="e">
        <f t="shared" ref="P391:P396" si="386">ROUND(O391/I391,4)</f>
        <v>#DIV/0!</v>
      </c>
      <c r="Q391" s="338">
        <f t="shared" ref="Q391:Q396" si="387">ROUND(I391-O391,2)</f>
        <v>0</v>
      </c>
    </row>
    <row r="392" spans="2:17">
      <c r="B392" s="59" t="s">
        <v>2250</v>
      </c>
      <c r="C392" s="54" t="s">
        <v>795</v>
      </c>
      <c r="D392" s="105" t="s">
        <v>762</v>
      </c>
      <c r="E392" s="100" t="s">
        <v>783</v>
      </c>
      <c r="F392" s="55" t="s">
        <v>2</v>
      </c>
      <c r="G392" s="777"/>
      <c r="H392" s="363"/>
      <c r="I392" s="406"/>
      <c r="J392" s="339">
        <v>0</v>
      </c>
      <c r="K392" s="340"/>
      <c r="L392" s="341">
        <f t="shared" si="383"/>
        <v>0</v>
      </c>
      <c r="M392" s="342">
        <v>0</v>
      </c>
      <c r="N392" s="343">
        <f t="shared" si="384"/>
        <v>0</v>
      </c>
      <c r="O392" s="344">
        <f t="shared" si="385"/>
        <v>0</v>
      </c>
      <c r="P392" s="51" t="e">
        <f t="shared" si="386"/>
        <v>#DIV/0!</v>
      </c>
      <c r="Q392" s="338">
        <f t="shared" si="387"/>
        <v>0</v>
      </c>
    </row>
    <row r="393" spans="2:17" ht="22.5">
      <c r="B393" s="59" t="s">
        <v>2251</v>
      </c>
      <c r="C393" s="54" t="s">
        <v>796</v>
      </c>
      <c r="D393" s="105" t="s">
        <v>762</v>
      </c>
      <c r="E393" s="63" t="s">
        <v>785</v>
      </c>
      <c r="F393" s="55" t="s">
        <v>2</v>
      </c>
      <c r="G393" s="777"/>
      <c r="H393" s="363"/>
      <c r="I393" s="406"/>
      <c r="J393" s="339">
        <v>0</v>
      </c>
      <c r="K393" s="340"/>
      <c r="L393" s="341">
        <f t="shared" si="383"/>
        <v>0</v>
      </c>
      <c r="M393" s="342">
        <v>0</v>
      </c>
      <c r="N393" s="343">
        <f t="shared" si="384"/>
        <v>0</v>
      </c>
      <c r="O393" s="344">
        <f t="shared" si="385"/>
        <v>0</v>
      </c>
      <c r="P393" s="51" t="e">
        <f t="shared" si="386"/>
        <v>#DIV/0!</v>
      </c>
      <c r="Q393" s="338">
        <f t="shared" si="387"/>
        <v>0</v>
      </c>
    </row>
    <row r="394" spans="2:17" ht="33.75">
      <c r="B394" s="59" t="s">
        <v>2252</v>
      </c>
      <c r="C394" s="54" t="s">
        <v>797</v>
      </c>
      <c r="D394" s="105" t="s">
        <v>762</v>
      </c>
      <c r="E394" s="63" t="s">
        <v>787</v>
      </c>
      <c r="F394" s="55" t="s">
        <v>2</v>
      </c>
      <c r="G394" s="777"/>
      <c r="H394" s="363"/>
      <c r="I394" s="406"/>
      <c r="J394" s="339">
        <v>0</v>
      </c>
      <c r="K394" s="340"/>
      <c r="L394" s="341">
        <f t="shared" si="383"/>
        <v>0</v>
      </c>
      <c r="M394" s="342">
        <v>0</v>
      </c>
      <c r="N394" s="343">
        <f t="shared" si="384"/>
        <v>0</v>
      </c>
      <c r="O394" s="344">
        <f t="shared" si="385"/>
        <v>0</v>
      </c>
      <c r="P394" s="51" t="e">
        <f t="shared" si="386"/>
        <v>#DIV/0!</v>
      </c>
      <c r="Q394" s="338">
        <f t="shared" si="387"/>
        <v>0</v>
      </c>
    </row>
    <row r="395" spans="2:17">
      <c r="B395" s="59" t="s">
        <v>2253</v>
      </c>
      <c r="C395" s="54" t="s">
        <v>798</v>
      </c>
      <c r="D395" s="105" t="s">
        <v>762</v>
      </c>
      <c r="E395" s="63" t="s">
        <v>799</v>
      </c>
      <c r="F395" s="55" t="s">
        <v>2</v>
      </c>
      <c r="G395" s="777"/>
      <c r="H395" s="363"/>
      <c r="I395" s="406"/>
      <c r="J395" s="339">
        <v>0</v>
      </c>
      <c r="K395" s="340"/>
      <c r="L395" s="341">
        <f t="shared" si="383"/>
        <v>0</v>
      </c>
      <c r="M395" s="342">
        <v>0</v>
      </c>
      <c r="N395" s="343">
        <f t="shared" si="384"/>
        <v>0</v>
      </c>
      <c r="O395" s="344">
        <f t="shared" si="385"/>
        <v>0</v>
      </c>
      <c r="P395" s="51" t="e">
        <f t="shared" si="386"/>
        <v>#DIV/0!</v>
      </c>
      <c r="Q395" s="338">
        <f t="shared" si="387"/>
        <v>0</v>
      </c>
    </row>
    <row r="396" spans="2:17" ht="22.5">
      <c r="B396" s="59" t="s">
        <v>2254</v>
      </c>
      <c r="C396" s="54" t="s">
        <v>800</v>
      </c>
      <c r="D396" s="105" t="s">
        <v>762</v>
      </c>
      <c r="E396" s="63" t="s">
        <v>791</v>
      </c>
      <c r="F396" s="55" t="s">
        <v>2</v>
      </c>
      <c r="G396" s="777"/>
      <c r="H396" s="363"/>
      <c r="I396" s="406"/>
      <c r="J396" s="339">
        <v>0</v>
      </c>
      <c r="K396" s="340"/>
      <c r="L396" s="341">
        <f t="shared" si="383"/>
        <v>0</v>
      </c>
      <c r="M396" s="342">
        <v>0</v>
      </c>
      <c r="N396" s="343">
        <f t="shared" si="384"/>
        <v>0</v>
      </c>
      <c r="O396" s="344">
        <f t="shared" si="385"/>
        <v>0</v>
      </c>
      <c r="P396" s="51" t="e">
        <f t="shared" si="386"/>
        <v>#DIV/0!</v>
      </c>
      <c r="Q396" s="338">
        <f t="shared" si="387"/>
        <v>0</v>
      </c>
    </row>
    <row r="397" spans="2:17" ht="22.5" customHeight="1">
      <c r="B397" s="58"/>
      <c r="C397" s="57" t="s">
        <v>801</v>
      </c>
      <c r="D397" s="1052" t="s">
        <v>802</v>
      </c>
      <c r="E397" s="1053"/>
      <c r="F397" s="1054"/>
      <c r="G397" s="747"/>
      <c r="H397" s="747"/>
      <c r="I397" s="382"/>
      <c r="J397" s="462"/>
      <c r="K397" s="463"/>
      <c r="L397" s="486"/>
      <c r="M397" s="465">
        <f t="shared" ref="M397:Q397" si="388">SUM(M398:M403)</f>
        <v>0</v>
      </c>
      <c r="N397" s="466">
        <f t="shared" si="388"/>
        <v>0</v>
      </c>
      <c r="O397" s="467">
        <f t="shared" si="388"/>
        <v>0</v>
      </c>
      <c r="P397" s="269" t="e">
        <f>ROUND(O397/I397,4)</f>
        <v>#DIV/0!</v>
      </c>
      <c r="Q397" s="382">
        <f t="shared" si="388"/>
        <v>0</v>
      </c>
    </row>
    <row r="398" spans="2:17">
      <c r="B398" s="59" t="s">
        <v>2255</v>
      </c>
      <c r="C398" s="54" t="s">
        <v>803</v>
      </c>
      <c r="D398" s="105" t="s">
        <v>762</v>
      </c>
      <c r="E398" s="100" t="s">
        <v>781</v>
      </c>
      <c r="F398" s="55" t="s">
        <v>2</v>
      </c>
      <c r="G398" s="777"/>
      <c r="H398" s="363"/>
      <c r="I398" s="406"/>
      <c r="J398" s="339">
        <v>0</v>
      </c>
      <c r="K398" s="340"/>
      <c r="L398" s="341">
        <f t="shared" ref="L398:L403" si="389">ROUND(J398+K398,2)</f>
        <v>0</v>
      </c>
      <c r="M398" s="342">
        <v>0</v>
      </c>
      <c r="N398" s="343">
        <f t="shared" ref="N398:N403" si="390">ROUND(K398*H398,2)</f>
        <v>0</v>
      </c>
      <c r="O398" s="344">
        <f t="shared" ref="O398:O403" si="391">ROUND(M398+N398,2)</f>
        <v>0</v>
      </c>
      <c r="P398" s="51" t="e">
        <f t="shared" ref="P398:P403" si="392">ROUND(O398/I398,4)</f>
        <v>#DIV/0!</v>
      </c>
      <c r="Q398" s="338">
        <f t="shared" ref="Q398:Q403" si="393">ROUND(I398-O398,2)</f>
        <v>0</v>
      </c>
    </row>
    <row r="399" spans="2:17">
      <c r="B399" s="59" t="s">
        <v>2256</v>
      </c>
      <c r="C399" s="54" t="s">
        <v>804</v>
      </c>
      <c r="D399" s="105" t="s">
        <v>762</v>
      </c>
      <c r="E399" s="100" t="s">
        <v>783</v>
      </c>
      <c r="F399" s="55" t="s">
        <v>2</v>
      </c>
      <c r="G399" s="777"/>
      <c r="H399" s="363"/>
      <c r="I399" s="406"/>
      <c r="J399" s="339">
        <v>0</v>
      </c>
      <c r="K399" s="340"/>
      <c r="L399" s="341">
        <f t="shared" si="389"/>
        <v>0</v>
      </c>
      <c r="M399" s="342">
        <v>0</v>
      </c>
      <c r="N399" s="343">
        <f t="shared" si="390"/>
        <v>0</v>
      </c>
      <c r="O399" s="344">
        <f t="shared" si="391"/>
        <v>0</v>
      </c>
      <c r="P399" s="51" t="e">
        <f t="shared" si="392"/>
        <v>#DIV/0!</v>
      </c>
      <c r="Q399" s="338">
        <f t="shared" si="393"/>
        <v>0</v>
      </c>
    </row>
    <row r="400" spans="2:17" ht="22.5">
      <c r="B400" s="59" t="s">
        <v>2257</v>
      </c>
      <c r="C400" s="54" t="s">
        <v>805</v>
      </c>
      <c r="D400" s="105" t="s">
        <v>762</v>
      </c>
      <c r="E400" s="63" t="s">
        <v>785</v>
      </c>
      <c r="F400" s="55" t="s">
        <v>2</v>
      </c>
      <c r="G400" s="777"/>
      <c r="H400" s="363"/>
      <c r="I400" s="406"/>
      <c r="J400" s="339">
        <v>0</v>
      </c>
      <c r="K400" s="340"/>
      <c r="L400" s="341">
        <f t="shared" si="389"/>
        <v>0</v>
      </c>
      <c r="M400" s="342">
        <v>0</v>
      </c>
      <c r="N400" s="343">
        <f t="shared" si="390"/>
        <v>0</v>
      </c>
      <c r="O400" s="344">
        <f t="shared" si="391"/>
        <v>0</v>
      </c>
      <c r="P400" s="51" t="e">
        <f t="shared" si="392"/>
        <v>#DIV/0!</v>
      </c>
      <c r="Q400" s="338">
        <f t="shared" si="393"/>
        <v>0</v>
      </c>
    </row>
    <row r="401" spans="2:17" ht="33.75">
      <c r="B401" s="59" t="s">
        <v>2258</v>
      </c>
      <c r="C401" s="54" t="s">
        <v>806</v>
      </c>
      <c r="D401" s="105" t="s">
        <v>762</v>
      </c>
      <c r="E401" s="63" t="s">
        <v>787</v>
      </c>
      <c r="F401" s="55" t="s">
        <v>2</v>
      </c>
      <c r="G401" s="777"/>
      <c r="H401" s="363"/>
      <c r="I401" s="406"/>
      <c r="J401" s="339">
        <v>0</v>
      </c>
      <c r="K401" s="340"/>
      <c r="L401" s="341">
        <f t="shared" si="389"/>
        <v>0</v>
      </c>
      <c r="M401" s="342">
        <v>0</v>
      </c>
      <c r="N401" s="343">
        <f t="shared" si="390"/>
        <v>0</v>
      </c>
      <c r="O401" s="344">
        <f t="shared" si="391"/>
        <v>0</v>
      </c>
      <c r="P401" s="51" t="e">
        <f t="shared" si="392"/>
        <v>#DIV/0!</v>
      </c>
      <c r="Q401" s="338">
        <f t="shared" si="393"/>
        <v>0</v>
      </c>
    </row>
    <row r="402" spans="2:17">
      <c r="B402" s="59" t="s">
        <v>2259</v>
      </c>
      <c r="C402" s="54" t="s">
        <v>807</v>
      </c>
      <c r="D402" s="105" t="s">
        <v>762</v>
      </c>
      <c r="E402" s="63" t="s">
        <v>789</v>
      </c>
      <c r="F402" s="55" t="s">
        <v>2</v>
      </c>
      <c r="G402" s="777"/>
      <c r="H402" s="363"/>
      <c r="I402" s="406"/>
      <c r="J402" s="339">
        <v>0</v>
      </c>
      <c r="K402" s="340"/>
      <c r="L402" s="341">
        <f t="shared" si="389"/>
        <v>0</v>
      </c>
      <c r="M402" s="342">
        <v>0</v>
      </c>
      <c r="N402" s="343">
        <f t="shared" si="390"/>
        <v>0</v>
      </c>
      <c r="O402" s="344">
        <f t="shared" si="391"/>
        <v>0</v>
      </c>
      <c r="P402" s="51" t="e">
        <f t="shared" si="392"/>
        <v>#DIV/0!</v>
      </c>
      <c r="Q402" s="338">
        <f t="shared" si="393"/>
        <v>0</v>
      </c>
    </row>
    <row r="403" spans="2:17" ht="22.5">
      <c r="B403" s="59" t="s">
        <v>2260</v>
      </c>
      <c r="C403" s="54" t="s">
        <v>808</v>
      </c>
      <c r="D403" s="105" t="s">
        <v>762</v>
      </c>
      <c r="E403" s="63" t="s">
        <v>791</v>
      </c>
      <c r="F403" s="55" t="s">
        <v>2</v>
      </c>
      <c r="G403" s="777"/>
      <c r="H403" s="363"/>
      <c r="I403" s="406"/>
      <c r="J403" s="339">
        <v>0</v>
      </c>
      <c r="K403" s="340"/>
      <c r="L403" s="341">
        <f t="shared" si="389"/>
        <v>0</v>
      </c>
      <c r="M403" s="342">
        <v>0</v>
      </c>
      <c r="N403" s="343">
        <f t="shared" si="390"/>
        <v>0</v>
      </c>
      <c r="O403" s="344">
        <f t="shared" si="391"/>
        <v>0</v>
      </c>
      <c r="P403" s="51" t="e">
        <f t="shared" si="392"/>
        <v>#DIV/0!</v>
      </c>
      <c r="Q403" s="338">
        <f t="shared" si="393"/>
        <v>0</v>
      </c>
    </row>
    <row r="404" spans="2:17" ht="22.5" customHeight="1">
      <c r="B404" s="58"/>
      <c r="C404" s="57" t="s">
        <v>809</v>
      </c>
      <c r="D404" s="1052" t="s">
        <v>810</v>
      </c>
      <c r="E404" s="1053"/>
      <c r="F404" s="1054"/>
      <c r="G404" s="747"/>
      <c r="H404" s="747"/>
      <c r="I404" s="382"/>
      <c r="J404" s="462"/>
      <c r="K404" s="463"/>
      <c r="L404" s="486"/>
      <c r="M404" s="465">
        <f t="shared" ref="M404:Q404" si="394">SUM(M405:M408)</f>
        <v>0</v>
      </c>
      <c r="N404" s="466">
        <f t="shared" si="394"/>
        <v>0</v>
      </c>
      <c r="O404" s="467">
        <f t="shared" si="394"/>
        <v>0</v>
      </c>
      <c r="P404" s="269" t="e">
        <f>ROUND(O404/I404,4)</f>
        <v>#DIV/0!</v>
      </c>
      <c r="Q404" s="382">
        <f t="shared" si="394"/>
        <v>0</v>
      </c>
    </row>
    <row r="405" spans="2:17" ht="33.75">
      <c r="B405" s="59" t="s">
        <v>2261</v>
      </c>
      <c r="C405" s="54" t="s">
        <v>811</v>
      </c>
      <c r="D405" s="105" t="s">
        <v>762</v>
      </c>
      <c r="E405" s="63" t="s">
        <v>812</v>
      </c>
      <c r="F405" s="55" t="s">
        <v>2</v>
      </c>
      <c r="G405" s="777"/>
      <c r="H405" s="363"/>
      <c r="I405" s="406"/>
      <c r="J405" s="339">
        <v>0</v>
      </c>
      <c r="K405" s="340"/>
      <c r="L405" s="341">
        <f t="shared" ref="L405:L408" si="395">ROUND(J405+K405,2)</f>
        <v>0</v>
      </c>
      <c r="M405" s="342">
        <v>0</v>
      </c>
      <c r="N405" s="343">
        <f t="shared" ref="N405:N408" si="396">ROUND(K405*H405,2)</f>
        <v>0</v>
      </c>
      <c r="O405" s="344">
        <f t="shared" ref="O405:O408" si="397">ROUND(M405+N405,2)</f>
        <v>0</v>
      </c>
      <c r="P405" s="51" t="e">
        <f t="shared" ref="P405:P408" si="398">ROUND(O405/I405,4)</f>
        <v>#DIV/0!</v>
      </c>
      <c r="Q405" s="338">
        <f t="shared" ref="Q405:Q408" si="399">ROUND(I405-O405,2)</f>
        <v>0</v>
      </c>
    </row>
    <row r="406" spans="2:17" ht="22.5">
      <c r="B406" s="59" t="s">
        <v>2262</v>
      </c>
      <c r="C406" s="54" t="s">
        <v>813</v>
      </c>
      <c r="D406" s="105" t="s">
        <v>762</v>
      </c>
      <c r="E406" s="63" t="s">
        <v>814</v>
      </c>
      <c r="F406" s="55" t="s">
        <v>2</v>
      </c>
      <c r="G406" s="777"/>
      <c r="H406" s="363"/>
      <c r="I406" s="406"/>
      <c r="J406" s="339">
        <v>0</v>
      </c>
      <c r="K406" s="340"/>
      <c r="L406" s="341">
        <f t="shared" si="395"/>
        <v>0</v>
      </c>
      <c r="M406" s="342">
        <v>0</v>
      </c>
      <c r="N406" s="343">
        <f t="shared" si="396"/>
        <v>0</v>
      </c>
      <c r="O406" s="344">
        <f t="shared" si="397"/>
        <v>0</v>
      </c>
      <c r="P406" s="51" t="e">
        <f t="shared" si="398"/>
        <v>#DIV/0!</v>
      </c>
      <c r="Q406" s="338">
        <f t="shared" si="399"/>
        <v>0</v>
      </c>
    </row>
    <row r="407" spans="2:17" ht="22.5">
      <c r="B407" s="59" t="s">
        <v>2263</v>
      </c>
      <c r="C407" s="54" t="s">
        <v>815</v>
      </c>
      <c r="D407" s="105" t="s">
        <v>762</v>
      </c>
      <c r="E407" s="63" t="s">
        <v>816</v>
      </c>
      <c r="F407" s="55" t="s">
        <v>2</v>
      </c>
      <c r="G407" s="777"/>
      <c r="H407" s="363"/>
      <c r="I407" s="406"/>
      <c r="J407" s="339">
        <v>0</v>
      </c>
      <c r="K407" s="340"/>
      <c r="L407" s="341">
        <f t="shared" si="395"/>
        <v>0</v>
      </c>
      <c r="M407" s="342">
        <v>0</v>
      </c>
      <c r="N407" s="343">
        <f t="shared" si="396"/>
        <v>0</v>
      </c>
      <c r="O407" s="344">
        <f t="shared" si="397"/>
        <v>0</v>
      </c>
      <c r="P407" s="51" t="e">
        <f t="shared" si="398"/>
        <v>#DIV/0!</v>
      </c>
      <c r="Q407" s="338">
        <f t="shared" si="399"/>
        <v>0</v>
      </c>
    </row>
    <row r="408" spans="2:17">
      <c r="B408" s="59" t="s">
        <v>2264</v>
      </c>
      <c r="C408" s="54" t="s">
        <v>817</v>
      </c>
      <c r="D408" s="105" t="s">
        <v>762</v>
      </c>
      <c r="E408" s="63" t="s">
        <v>818</v>
      </c>
      <c r="F408" s="55" t="s">
        <v>2</v>
      </c>
      <c r="G408" s="777"/>
      <c r="H408" s="363"/>
      <c r="I408" s="406"/>
      <c r="J408" s="339">
        <v>0</v>
      </c>
      <c r="K408" s="340"/>
      <c r="L408" s="341">
        <f t="shared" si="395"/>
        <v>0</v>
      </c>
      <c r="M408" s="342">
        <v>0</v>
      </c>
      <c r="N408" s="343">
        <f t="shared" si="396"/>
        <v>0</v>
      </c>
      <c r="O408" s="344">
        <f t="shared" si="397"/>
        <v>0</v>
      </c>
      <c r="P408" s="51" t="e">
        <f t="shared" si="398"/>
        <v>#DIV/0!</v>
      </c>
      <c r="Q408" s="338">
        <f t="shared" si="399"/>
        <v>0</v>
      </c>
    </row>
    <row r="409" spans="2:17" ht="22.5" customHeight="1">
      <c r="B409" s="58"/>
      <c r="C409" s="57" t="s">
        <v>819</v>
      </c>
      <c r="D409" s="1052" t="s">
        <v>820</v>
      </c>
      <c r="E409" s="1053"/>
      <c r="F409" s="1054"/>
      <c r="G409" s="747"/>
      <c r="H409" s="747"/>
      <c r="I409" s="382"/>
      <c r="J409" s="462"/>
      <c r="K409" s="463"/>
      <c r="L409" s="486"/>
      <c r="M409" s="465">
        <f t="shared" ref="M409:Q409" si="400">SUM(M410:M413)</f>
        <v>0</v>
      </c>
      <c r="N409" s="466">
        <f t="shared" si="400"/>
        <v>0</v>
      </c>
      <c r="O409" s="467">
        <f t="shared" si="400"/>
        <v>0</v>
      </c>
      <c r="P409" s="269" t="e">
        <f>ROUND(O409/I409,4)</f>
        <v>#DIV/0!</v>
      </c>
      <c r="Q409" s="382">
        <f t="shared" si="400"/>
        <v>0</v>
      </c>
    </row>
    <row r="410" spans="2:17" ht="33.75">
      <c r="B410" s="59" t="s">
        <v>2265</v>
      </c>
      <c r="C410" s="54" t="s">
        <v>821</v>
      </c>
      <c r="D410" s="105" t="s">
        <v>762</v>
      </c>
      <c r="E410" s="63" t="s">
        <v>812</v>
      </c>
      <c r="F410" s="55" t="s">
        <v>2</v>
      </c>
      <c r="G410" s="777"/>
      <c r="H410" s="363"/>
      <c r="I410" s="406"/>
      <c r="J410" s="339">
        <v>0</v>
      </c>
      <c r="K410" s="340"/>
      <c r="L410" s="341">
        <f t="shared" ref="L410:L413" si="401">ROUND(J410+K410,2)</f>
        <v>0</v>
      </c>
      <c r="M410" s="342">
        <v>0</v>
      </c>
      <c r="N410" s="343">
        <f t="shared" ref="N410:N413" si="402">ROUND(K410*H410,2)</f>
        <v>0</v>
      </c>
      <c r="O410" s="344">
        <f t="shared" ref="O410:O413" si="403">ROUND(M410+N410,2)</f>
        <v>0</v>
      </c>
      <c r="P410" s="51" t="e">
        <f t="shared" ref="P410:P413" si="404">ROUND(O410/I410,4)</f>
        <v>#DIV/0!</v>
      </c>
      <c r="Q410" s="338">
        <f t="shared" ref="Q410:Q413" si="405">ROUND(I410-O410,2)</f>
        <v>0</v>
      </c>
    </row>
    <row r="411" spans="2:17" ht="22.5">
      <c r="B411" s="59" t="s">
        <v>2266</v>
      </c>
      <c r="C411" s="54" t="s">
        <v>822</v>
      </c>
      <c r="D411" s="105" t="s">
        <v>762</v>
      </c>
      <c r="E411" s="63" t="s">
        <v>814</v>
      </c>
      <c r="F411" s="55" t="s">
        <v>2</v>
      </c>
      <c r="G411" s="777"/>
      <c r="H411" s="363"/>
      <c r="I411" s="406"/>
      <c r="J411" s="339">
        <v>0</v>
      </c>
      <c r="K411" s="340"/>
      <c r="L411" s="341">
        <f t="shared" si="401"/>
        <v>0</v>
      </c>
      <c r="M411" s="342">
        <v>0</v>
      </c>
      <c r="N411" s="343">
        <f t="shared" si="402"/>
        <v>0</v>
      </c>
      <c r="O411" s="344">
        <f t="shared" si="403"/>
        <v>0</v>
      </c>
      <c r="P411" s="51" t="e">
        <f t="shared" si="404"/>
        <v>#DIV/0!</v>
      </c>
      <c r="Q411" s="338">
        <f t="shared" si="405"/>
        <v>0</v>
      </c>
    </row>
    <row r="412" spans="2:17" ht="22.5">
      <c r="B412" s="59" t="s">
        <v>2267</v>
      </c>
      <c r="C412" s="54" t="s">
        <v>823</v>
      </c>
      <c r="D412" s="105" t="s">
        <v>762</v>
      </c>
      <c r="E412" s="63" t="s">
        <v>816</v>
      </c>
      <c r="F412" s="55" t="s">
        <v>2</v>
      </c>
      <c r="G412" s="777"/>
      <c r="H412" s="363"/>
      <c r="I412" s="406"/>
      <c r="J412" s="339">
        <v>0</v>
      </c>
      <c r="K412" s="340"/>
      <c r="L412" s="341">
        <f t="shared" si="401"/>
        <v>0</v>
      </c>
      <c r="M412" s="342">
        <v>0</v>
      </c>
      <c r="N412" s="343">
        <f t="shared" si="402"/>
        <v>0</v>
      </c>
      <c r="O412" s="344">
        <f t="shared" si="403"/>
        <v>0</v>
      </c>
      <c r="P412" s="51" t="e">
        <f t="shared" si="404"/>
        <v>#DIV/0!</v>
      </c>
      <c r="Q412" s="338">
        <f t="shared" si="405"/>
        <v>0</v>
      </c>
    </row>
    <row r="413" spans="2:17">
      <c r="B413" s="59" t="s">
        <v>2268</v>
      </c>
      <c r="C413" s="54" t="s">
        <v>824</v>
      </c>
      <c r="D413" s="105" t="s">
        <v>762</v>
      </c>
      <c r="E413" s="63" t="s">
        <v>818</v>
      </c>
      <c r="F413" s="55" t="s">
        <v>2</v>
      </c>
      <c r="G413" s="777"/>
      <c r="H413" s="363"/>
      <c r="I413" s="406"/>
      <c r="J413" s="339">
        <v>0</v>
      </c>
      <c r="K413" s="340"/>
      <c r="L413" s="341">
        <f t="shared" si="401"/>
        <v>0</v>
      </c>
      <c r="M413" s="342">
        <v>0</v>
      </c>
      <c r="N413" s="343">
        <f t="shared" si="402"/>
        <v>0</v>
      </c>
      <c r="O413" s="344">
        <f t="shared" si="403"/>
        <v>0</v>
      </c>
      <c r="P413" s="51" t="e">
        <f t="shared" si="404"/>
        <v>#DIV/0!</v>
      </c>
      <c r="Q413" s="338">
        <f t="shared" si="405"/>
        <v>0</v>
      </c>
    </row>
    <row r="414" spans="2:17" ht="22.5" customHeight="1">
      <c r="B414" s="58"/>
      <c r="C414" s="57" t="s">
        <v>825</v>
      </c>
      <c r="D414" s="1052" t="s">
        <v>826</v>
      </c>
      <c r="E414" s="1053"/>
      <c r="F414" s="1054"/>
      <c r="G414" s="747"/>
      <c r="H414" s="747"/>
      <c r="I414" s="382"/>
      <c r="J414" s="462"/>
      <c r="K414" s="463"/>
      <c r="L414" s="486"/>
      <c r="M414" s="465">
        <f t="shared" ref="M414:Q414" si="406">SUM(M415:M418)</f>
        <v>0</v>
      </c>
      <c r="N414" s="466">
        <f t="shared" si="406"/>
        <v>0</v>
      </c>
      <c r="O414" s="467">
        <f t="shared" si="406"/>
        <v>0</v>
      </c>
      <c r="P414" s="269" t="e">
        <f>ROUND(O414/I414,4)</f>
        <v>#DIV/0!</v>
      </c>
      <c r="Q414" s="382">
        <f t="shared" si="406"/>
        <v>0</v>
      </c>
    </row>
    <row r="415" spans="2:17" ht="33.75">
      <c r="B415" s="59" t="s">
        <v>2269</v>
      </c>
      <c r="C415" s="54" t="s">
        <v>827</v>
      </c>
      <c r="D415" s="105" t="s">
        <v>762</v>
      </c>
      <c r="E415" s="63" t="s">
        <v>812</v>
      </c>
      <c r="F415" s="55" t="s">
        <v>2</v>
      </c>
      <c r="G415" s="777"/>
      <c r="H415" s="363"/>
      <c r="I415" s="406"/>
      <c r="J415" s="339">
        <v>0</v>
      </c>
      <c r="K415" s="340"/>
      <c r="L415" s="341">
        <f t="shared" ref="L415:L418" si="407">ROUND(J415+K415,2)</f>
        <v>0</v>
      </c>
      <c r="M415" s="342">
        <v>0</v>
      </c>
      <c r="N415" s="343">
        <f t="shared" ref="N415:N418" si="408">ROUND(K415*H415,2)</f>
        <v>0</v>
      </c>
      <c r="O415" s="344">
        <f t="shared" ref="O415:O418" si="409">ROUND(M415+N415,2)</f>
        <v>0</v>
      </c>
      <c r="P415" s="51" t="e">
        <f t="shared" ref="P415:P418" si="410">ROUND(O415/I415,4)</f>
        <v>#DIV/0!</v>
      </c>
      <c r="Q415" s="338">
        <f t="shared" ref="Q415:Q418" si="411">ROUND(I415-O415,2)</f>
        <v>0</v>
      </c>
    </row>
    <row r="416" spans="2:17" ht="22.5">
      <c r="B416" s="59" t="s">
        <v>2270</v>
      </c>
      <c r="C416" s="54" t="s">
        <v>828</v>
      </c>
      <c r="D416" s="105" t="s">
        <v>762</v>
      </c>
      <c r="E416" s="63" t="s">
        <v>814</v>
      </c>
      <c r="F416" s="55" t="s">
        <v>2</v>
      </c>
      <c r="G416" s="777"/>
      <c r="H416" s="363"/>
      <c r="I416" s="406"/>
      <c r="J416" s="339">
        <v>0</v>
      </c>
      <c r="K416" s="340"/>
      <c r="L416" s="341">
        <f t="shared" si="407"/>
        <v>0</v>
      </c>
      <c r="M416" s="342">
        <v>0</v>
      </c>
      <c r="N416" s="343">
        <f t="shared" si="408"/>
        <v>0</v>
      </c>
      <c r="O416" s="344">
        <f t="shared" si="409"/>
        <v>0</v>
      </c>
      <c r="P416" s="51" t="e">
        <f t="shared" si="410"/>
        <v>#DIV/0!</v>
      </c>
      <c r="Q416" s="338">
        <f t="shared" si="411"/>
        <v>0</v>
      </c>
    </row>
    <row r="417" spans="2:17" ht="22.5">
      <c r="B417" s="59" t="s">
        <v>2271</v>
      </c>
      <c r="C417" s="54" t="s">
        <v>829</v>
      </c>
      <c r="D417" s="105" t="s">
        <v>762</v>
      </c>
      <c r="E417" s="63" t="s">
        <v>816</v>
      </c>
      <c r="F417" s="55" t="s">
        <v>2</v>
      </c>
      <c r="G417" s="777"/>
      <c r="H417" s="363"/>
      <c r="I417" s="406"/>
      <c r="J417" s="339">
        <v>0</v>
      </c>
      <c r="K417" s="340"/>
      <c r="L417" s="341">
        <f t="shared" si="407"/>
        <v>0</v>
      </c>
      <c r="M417" s="342">
        <v>0</v>
      </c>
      <c r="N417" s="343">
        <f t="shared" si="408"/>
        <v>0</v>
      </c>
      <c r="O417" s="344">
        <f t="shared" si="409"/>
        <v>0</v>
      </c>
      <c r="P417" s="51" t="e">
        <f t="shared" si="410"/>
        <v>#DIV/0!</v>
      </c>
      <c r="Q417" s="338">
        <f t="shared" si="411"/>
        <v>0</v>
      </c>
    </row>
    <row r="418" spans="2:17">
      <c r="B418" s="59" t="s">
        <v>2272</v>
      </c>
      <c r="C418" s="54" t="s">
        <v>830</v>
      </c>
      <c r="D418" s="105" t="s">
        <v>762</v>
      </c>
      <c r="E418" s="63" t="s">
        <v>818</v>
      </c>
      <c r="F418" s="55" t="s">
        <v>2</v>
      </c>
      <c r="G418" s="777"/>
      <c r="H418" s="363"/>
      <c r="I418" s="406"/>
      <c r="J418" s="339">
        <v>0</v>
      </c>
      <c r="K418" s="340"/>
      <c r="L418" s="341">
        <f t="shared" si="407"/>
        <v>0</v>
      </c>
      <c r="M418" s="342">
        <v>0</v>
      </c>
      <c r="N418" s="343">
        <f t="shared" si="408"/>
        <v>0</v>
      </c>
      <c r="O418" s="344">
        <f t="shared" si="409"/>
        <v>0</v>
      </c>
      <c r="P418" s="51" t="e">
        <f t="shared" si="410"/>
        <v>#DIV/0!</v>
      </c>
      <c r="Q418" s="338">
        <f t="shared" si="411"/>
        <v>0</v>
      </c>
    </row>
    <row r="419" spans="2:17" ht="22.5" customHeight="1">
      <c r="B419" s="58"/>
      <c r="C419" s="57" t="s">
        <v>831</v>
      </c>
      <c r="D419" s="1052" t="s">
        <v>832</v>
      </c>
      <c r="E419" s="1053"/>
      <c r="F419" s="1054"/>
      <c r="G419" s="747"/>
      <c r="H419" s="747"/>
      <c r="I419" s="382"/>
      <c r="J419" s="462"/>
      <c r="K419" s="463"/>
      <c r="L419" s="486"/>
      <c r="M419" s="465">
        <f t="shared" ref="M419:Q419" si="412">SUM(M420:M422)</f>
        <v>0</v>
      </c>
      <c r="N419" s="466">
        <f t="shared" si="412"/>
        <v>0</v>
      </c>
      <c r="O419" s="467">
        <f t="shared" si="412"/>
        <v>0</v>
      </c>
      <c r="P419" s="269" t="e">
        <f>ROUND(O419/I419,4)</f>
        <v>#DIV/0!</v>
      </c>
      <c r="Q419" s="382">
        <f t="shared" si="412"/>
        <v>0</v>
      </c>
    </row>
    <row r="420" spans="2:17" ht="33.75">
      <c r="B420" s="59" t="s">
        <v>2273</v>
      </c>
      <c r="C420" s="54" t="s">
        <v>8</v>
      </c>
      <c r="D420" s="105" t="s">
        <v>762</v>
      </c>
      <c r="E420" s="100" t="s">
        <v>833</v>
      </c>
      <c r="F420" s="105" t="s">
        <v>2</v>
      </c>
      <c r="G420" s="777"/>
      <c r="H420" s="363"/>
      <c r="I420" s="406"/>
      <c r="J420" s="339">
        <v>0</v>
      </c>
      <c r="K420" s="340"/>
      <c r="L420" s="341">
        <f t="shared" ref="L420:L422" si="413">ROUND(J420+K420,2)</f>
        <v>0</v>
      </c>
      <c r="M420" s="342">
        <v>0</v>
      </c>
      <c r="N420" s="343">
        <f t="shared" ref="N420:N422" si="414">ROUND(K420*H420,2)</f>
        <v>0</v>
      </c>
      <c r="O420" s="344">
        <f t="shared" ref="O420:O422" si="415">ROUND(M420+N420,2)</f>
        <v>0</v>
      </c>
      <c r="P420" s="51" t="e">
        <f t="shared" ref="P420:P422" si="416">ROUND(O420/I420,4)</f>
        <v>#DIV/0!</v>
      </c>
      <c r="Q420" s="338">
        <f t="shared" ref="Q420:Q422" si="417">ROUND(I420-O420,2)</f>
        <v>0</v>
      </c>
    </row>
    <row r="421" spans="2:17" ht="33.75">
      <c r="B421" s="59" t="s">
        <v>2274</v>
      </c>
      <c r="C421" s="54" t="s">
        <v>9</v>
      </c>
      <c r="D421" s="105" t="s">
        <v>762</v>
      </c>
      <c r="E421" s="63" t="s">
        <v>834</v>
      </c>
      <c r="F421" s="55" t="s">
        <v>2</v>
      </c>
      <c r="G421" s="777"/>
      <c r="H421" s="363"/>
      <c r="I421" s="406"/>
      <c r="J421" s="339">
        <v>0</v>
      </c>
      <c r="K421" s="340"/>
      <c r="L421" s="341">
        <f t="shared" si="413"/>
        <v>0</v>
      </c>
      <c r="M421" s="342">
        <v>0</v>
      </c>
      <c r="N421" s="343">
        <f t="shared" si="414"/>
        <v>0</v>
      </c>
      <c r="O421" s="344">
        <f t="shared" si="415"/>
        <v>0</v>
      </c>
      <c r="P421" s="51" t="e">
        <f t="shared" si="416"/>
        <v>#DIV/0!</v>
      </c>
      <c r="Q421" s="338">
        <f t="shared" si="417"/>
        <v>0</v>
      </c>
    </row>
    <row r="422" spans="2:17" ht="22.5">
      <c r="B422" s="59" t="s">
        <v>2275</v>
      </c>
      <c r="C422" s="54" t="s">
        <v>11</v>
      </c>
      <c r="D422" s="105" t="s">
        <v>762</v>
      </c>
      <c r="E422" s="63" t="s">
        <v>835</v>
      </c>
      <c r="F422" s="55" t="s">
        <v>2</v>
      </c>
      <c r="G422" s="777"/>
      <c r="H422" s="363"/>
      <c r="I422" s="406"/>
      <c r="J422" s="339">
        <v>0</v>
      </c>
      <c r="K422" s="340"/>
      <c r="L422" s="341">
        <f t="shared" si="413"/>
        <v>0</v>
      </c>
      <c r="M422" s="342">
        <v>0</v>
      </c>
      <c r="N422" s="343">
        <f t="shared" si="414"/>
        <v>0</v>
      </c>
      <c r="O422" s="344">
        <f t="shared" si="415"/>
        <v>0</v>
      </c>
      <c r="P422" s="51" t="e">
        <f t="shared" si="416"/>
        <v>#DIV/0!</v>
      </c>
      <c r="Q422" s="338">
        <f t="shared" si="417"/>
        <v>0</v>
      </c>
    </row>
    <row r="423" spans="2:17" ht="22.5" customHeight="1">
      <c r="B423" s="58"/>
      <c r="C423" s="57" t="s">
        <v>836</v>
      </c>
      <c r="D423" s="1052" t="s">
        <v>837</v>
      </c>
      <c r="E423" s="1053"/>
      <c r="F423" s="1054"/>
      <c r="G423" s="747"/>
      <c r="H423" s="747"/>
      <c r="I423" s="382"/>
      <c r="J423" s="462"/>
      <c r="K423" s="463"/>
      <c r="L423" s="486"/>
      <c r="M423" s="465">
        <f t="shared" ref="M423:Q423" si="418">M424</f>
        <v>0</v>
      </c>
      <c r="N423" s="466">
        <f t="shared" si="418"/>
        <v>0</v>
      </c>
      <c r="O423" s="467">
        <f t="shared" si="418"/>
        <v>0</v>
      </c>
      <c r="P423" s="269" t="e">
        <f>ROUND(O423/I423,4)</f>
        <v>#DIV/0!</v>
      </c>
      <c r="Q423" s="382">
        <f t="shared" si="418"/>
        <v>0</v>
      </c>
    </row>
    <row r="424" spans="2:17" ht="15" thickBot="1">
      <c r="B424" s="59" t="s">
        <v>2276</v>
      </c>
      <c r="C424" s="54" t="s">
        <v>838</v>
      </c>
      <c r="D424" s="54" t="s">
        <v>762</v>
      </c>
      <c r="E424" s="56" t="s">
        <v>837</v>
      </c>
      <c r="F424" s="54" t="s">
        <v>2</v>
      </c>
      <c r="G424" s="777"/>
      <c r="H424" s="363"/>
      <c r="I424" s="406"/>
      <c r="J424" s="339">
        <v>0</v>
      </c>
      <c r="K424" s="340"/>
      <c r="L424" s="341">
        <f t="shared" ref="L424" si="419">ROUND(J424+K424,2)</f>
        <v>0</v>
      </c>
      <c r="M424" s="342">
        <v>0</v>
      </c>
      <c r="N424" s="343">
        <f>ROUND(K424*H424,2)</f>
        <v>0</v>
      </c>
      <c r="O424" s="344">
        <f t="shared" ref="O424" si="420">ROUND(M424+N424,2)</f>
        <v>0</v>
      </c>
      <c r="P424" s="39" t="e">
        <f>ROUND(O424/I424,4)</f>
        <v>#DIV/0!</v>
      </c>
      <c r="Q424" s="338">
        <f t="shared" ref="Q424" si="421">ROUND(I424-O424,2)</f>
        <v>0</v>
      </c>
    </row>
    <row r="425" spans="2:17" ht="22.5" customHeight="1" thickBot="1">
      <c r="B425" s="1000" t="s">
        <v>2075</v>
      </c>
      <c r="C425" s="1001" t="s">
        <v>839</v>
      </c>
      <c r="D425" s="1001"/>
      <c r="E425" s="1001"/>
      <c r="F425" s="1002"/>
      <c r="G425" s="762"/>
      <c r="H425" s="762"/>
      <c r="I425" s="699"/>
      <c r="J425" s="700"/>
      <c r="K425" s="701"/>
      <c r="L425" s="708"/>
      <c r="M425" s="703">
        <f t="shared" ref="M425:Q425" si="422">M423+M419+M414+M409+M404+M397+M390+M383+M378+M373+M368</f>
        <v>0</v>
      </c>
      <c r="N425" s="704">
        <f t="shared" si="422"/>
        <v>0</v>
      </c>
      <c r="O425" s="705">
        <f t="shared" si="422"/>
        <v>0</v>
      </c>
      <c r="P425" s="775" t="e">
        <f>ROUND(O425/I425,4)</f>
        <v>#DIV/0!</v>
      </c>
      <c r="Q425" s="699">
        <f t="shared" si="422"/>
        <v>0</v>
      </c>
    </row>
    <row r="426" spans="2:17" ht="8.25" customHeight="1" thickBot="1">
      <c r="B426" s="709"/>
      <c r="C426" s="710"/>
      <c r="D426" s="710"/>
      <c r="E426" s="710"/>
      <c r="F426" s="710"/>
      <c r="G426" s="711"/>
      <c r="H426" s="712"/>
      <c r="I426" s="713"/>
      <c r="J426" s="714"/>
      <c r="K426" s="715"/>
      <c r="L426" s="716"/>
      <c r="M426" s="717"/>
      <c r="N426" s="718"/>
      <c r="O426" s="719"/>
      <c r="P426" s="720"/>
      <c r="Q426" s="713"/>
    </row>
    <row r="427" spans="2:17" ht="22.5" customHeight="1">
      <c r="B427" s="494"/>
      <c r="C427" s="85" t="s">
        <v>35</v>
      </c>
      <c r="D427" s="1012" t="s">
        <v>840</v>
      </c>
      <c r="E427" s="1013"/>
      <c r="F427" s="1013"/>
      <c r="G427" s="742"/>
      <c r="H427" s="742"/>
      <c r="I427" s="323"/>
      <c r="J427" s="324"/>
      <c r="K427" s="325"/>
      <c r="L427" s="326"/>
      <c r="M427" s="84"/>
      <c r="N427" s="85"/>
      <c r="O427" s="327"/>
      <c r="P427" s="48"/>
      <c r="Q427" s="48"/>
    </row>
    <row r="428" spans="2:17" ht="22.5" customHeight="1">
      <c r="B428" s="58"/>
      <c r="C428" s="57">
        <v>1</v>
      </c>
      <c r="D428" s="1052" t="s">
        <v>841</v>
      </c>
      <c r="E428" s="1053" t="s">
        <v>841</v>
      </c>
      <c r="F428" s="1054"/>
      <c r="G428" s="747"/>
      <c r="H428" s="747"/>
      <c r="I428" s="382"/>
      <c r="J428" s="462"/>
      <c r="K428" s="463"/>
      <c r="L428" s="486"/>
      <c r="M428" s="465">
        <f t="shared" ref="M428:Q428" si="423">SUM(M429:M433)</f>
        <v>0</v>
      </c>
      <c r="N428" s="466">
        <f t="shared" si="423"/>
        <v>0</v>
      </c>
      <c r="O428" s="467">
        <f t="shared" si="423"/>
        <v>0</v>
      </c>
      <c r="P428" s="269" t="e">
        <f>ROUND(O428/I428,4)</f>
        <v>#DIV/0!</v>
      </c>
      <c r="Q428" s="382">
        <f t="shared" si="423"/>
        <v>0</v>
      </c>
    </row>
    <row r="429" spans="2:17" ht="22.5">
      <c r="B429" s="59" t="s">
        <v>2277</v>
      </c>
      <c r="C429" s="54" t="s">
        <v>36</v>
      </c>
      <c r="D429" s="105" t="s">
        <v>842</v>
      </c>
      <c r="E429" s="63" t="s">
        <v>843</v>
      </c>
      <c r="F429" s="55" t="s">
        <v>2</v>
      </c>
      <c r="G429" s="777"/>
      <c r="H429" s="363"/>
      <c r="I429" s="406"/>
      <c r="J429" s="339">
        <v>0</v>
      </c>
      <c r="K429" s="340"/>
      <c r="L429" s="341">
        <f t="shared" ref="L429:L433" si="424">ROUND(J429+K429,2)</f>
        <v>0</v>
      </c>
      <c r="M429" s="342">
        <v>0</v>
      </c>
      <c r="N429" s="343">
        <f t="shared" ref="N429:N433" si="425">ROUND(K429*H429,2)</f>
        <v>0</v>
      </c>
      <c r="O429" s="344">
        <f t="shared" ref="O429:O433" si="426">ROUND(M429+N429,2)</f>
        <v>0</v>
      </c>
      <c r="P429" s="51" t="e">
        <f t="shared" ref="P429:P433" si="427">ROUND(O429/I429,4)</f>
        <v>#DIV/0!</v>
      </c>
      <c r="Q429" s="338">
        <f t="shared" ref="Q429:Q433" si="428">ROUND(I429-O429,2)</f>
        <v>0</v>
      </c>
    </row>
    <row r="430" spans="2:17" ht="22.5">
      <c r="B430" s="59" t="s">
        <v>2278</v>
      </c>
      <c r="C430" s="54" t="s">
        <v>77</v>
      </c>
      <c r="D430" s="105" t="s">
        <v>842</v>
      </c>
      <c r="E430" s="63" t="s">
        <v>844</v>
      </c>
      <c r="F430" s="55" t="s">
        <v>2</v>
      </c>
      <c r="G430" s="777"/>
      <c r="H430" s="363"/>
      <c r="I430" s="406"/>
      <c r="J430" s="339">
        <v>0</v>
      </c>
      <c r="K430" s="340"/>
      <c r="L430" s="341">
        <f t="shared" si="424"/>
        <v>0</v>
      </c>
      <c r="M430" s="342">
        <v>0</v>
      </c>
      <c r="N430" s="343">
        <f t="shared" si="425"/>
        <v>0</v>
      </c>
      <c r="O430" s="344">
        <f t="shared" si="426"/>
        <v>0</v>
      </c>
      <c r="P430" s="51" t="e">
        <f t="shared" si="427"/>
        <v>#DIV/0!</v>
      </c>
      <c r="Q430" s="338">
        <f t="shared" si="428"/>
        <v>0</v>
      </c>
    </row>
    <row r="431" spans="2:17" ht="22.5">
      <c r="B431" s="59" t="s">
        <v>2279</v>
      </c>
      <c r="C431" s="54" t="s">
        <v>582</v>
      </c>
      <c r="D431" s="105" t="s">
        <v>842</v>
      </c>
      <c r="E431" s="63" t="s">
        <v>845</v>
      </c>
      <c r="F431" s="55" t="s">
        <v>2</v>
      </c>
      <c r="G431" s="777"/>
      <c r="H431" s="363"/>
      <c r="I431" s="406"/>
      <c r="J431" s="339">
        <v>0</v>
      </c>
      <c r="K431" s="340"/>
      <c r="L431" s="341">
        <f t="shared" si="424"/>
        <v>0</v>
      </c>
      <c r="M431" s="342">
        <v>0</v>
      </c>
      <c r="N431" s="343">
        <f t="shared" si="425"/>
        <v>0</v>
      </c>
      <c r="O431" s="344">
        <f t="shared" si="426"/>
        <v>0</v>
      </c>
      <c r="P431" s="51" t="e">
        <f t="shared" si="427"/>
        <v>#DIV/0!</v>
      </c>
      <c r="Q431" s="338">
        <f t="shared" si="428"/>
        <v>0</v>
      </c>
    </row>
    <row r="432" spans="2:17">
      <c r="B432" s="59" t="s">
        <v>2280</v>
      </c>
      <c r="C432" s="54" t="s">
        <v>589</v>
      </c>
      <c r="D432" s="105" t="s">
        <v>842</v>
      </c>
      <c r="E432" s="63" t="s">
        <v>846</v>
      </c>
      <c r="F432" s="55" t="s">
        <v>2</v>
      </c>
      <c r="G432" s="777"/>
      <c r="H432" s="363"/>
      <c r="I432" s="406"/>
      <c r="J432" s="339">
        <v>0</v>
      </c>
      <c r="K432" s="340"/>
      <c r="L432" s="341">
        <f t="shared" si="424"/>
        <v>0</v>
      </c>
      <c r="M432" s="342">
        <v>0</v>
      </c>
      <c r="N432" s="343">
        <f t="shared" si="425"/>
        <v>0</v>
      </c>
      <c r="O432" s="344">
        <f t="shared" si="426"/>
        <v>0</v>
      </c>
      <c r="P432" s="51" t="e">
        <f t="shared" si="427"/>
        <v>#DIV/0!</v>
      </c>
      <c r="Q432" s="338">
        <f t="shared" si="428"/>
        <v>0</v>
      </c>
    </row>
    <row r="433" spans="2:17" ht="22.5">
      <c r="B433" s="59" t="s">
        <v>2281</v>
      </c>
      <c r="C433" s="54" t="s">
        <v>596</v>
      </c>
      <c r="D433" s="105" t="s">
        <v>842</v>
      </c>
      <c r="E433" s="63" t="s">
        <v>847</v>
      </c>
      <c r="F433" s="55" t="s">
        <v>2</v>
      </c>
      <c r="G433" s="777"/>
      <c r="H433" s="363"/>
      <c r="I433" s="406"/>
      <c r="J433" s="339">
        <v>0</v>
      </c>
      <c r="K433" s="340"/>
      <c r="L433" s="341">
        <f t="shared" si="424"/>
        <v>0</v>
      </c>
      <c r="M433" s="342">
        <v>0</v>
      </c>
      <c r="N433" s="343">
        <f t="shared" si="425"/>
        <v>0</v>
      </c>
      <c r="O433" s="344">
        <f t="shared" si="426"/>
        <v>0</v>
      </c>
      <c r="P433" s="51" t="e">
        <f t="shared" si="427"/>
        <v>#DIV/0!</v>
      </c>
      <c r="Q433" s="338">
        <f t="shared" si="428"/>
        <v>0</v>
      </c>
    </row>
    <row r="434" spans="2:17" ht="22.5" customHeight="1">
      <c r="B434" s="58"/>
      <c r="C434" s="57">
        <v>2</v>
      </c>
      <c r="D434" s="1052" t="s">
        <v>848</v>
      </c>
      <c r="E434" s="1053"/>
      <c r="F434" s="1054"/>
      <c r="G434" s="747"/>
      <c r="H434" s="747"/>
      <c r="I434" s="382"/>
      <c r="J434" s="462"/>
      <c r="K434" s="463"/>
      <c r="L434" s="486"/>
      <c r="M434" s="465">
        <f t="shared" ref="M434:Q434" si="429">SUM(M435:M443)</f>
        <v>0</v>
      </c>
      <c r="N434" s="466">
        <f t="shared" si="429"/>
        <v>0</v>
      </c>
      <c r="O434" s="467">
        <f t="shared" si="429"/>
        <v>0</v>
      </c>
      <c r="P434" s="269" t="e">
        <f>ROUND(O434/I434,4)</f>
        <v>#DIV/0!</v>
      </c>
      <c r="Q434" s="382">
        <f t="shared" si="429"/>
        <v>0</v>
      </c>
    </row>
    <row r="435" spans="2:17" ht="22.5">
      <c r="B435" s="59" t="s">
        <v>2282</v>
      </c>
      <c r="C435" s="54" t="s">
        <v>768</v>
      </c>
      <c r="D435" s="105" t="s">
        <v>842</v>
      </c>
      <c r="E435" s="63" t="s">
        <v>849</v>
      </c>
      <c r="F435" s="55" t="s">
        <v>2</v>
      </c>
      <c r="G435" s="777"/>
      <c r="H435" s="363"/>
      <c r="I435" s="406"/>
      <c r="J435" s="339">
        <v>0</v>
      </c>
      <c r="K435" s="340"/>
      <c r="L435" s="341">
        <f t="shared" ref="L435:L443" si="430">ROUND(J435+K435,2)</f>
        <v>0</v>
      </c>
      <c r="M435" s="342">
        <v>0</v>
      </c>
      <c r="N435" s="343">
        <f t="shared" ref="N435:N443" si="431">ROUND(K435*H435,2)</f>
        <v>0</v>
      </c>
      <c r="O435" s="344">
        <f t="shared" ref="O435:O443" si="432">ROUND(M435+N435,2)</f>
        <v>0</v>
      </c>
      <c r="P435" s="51" t="e">
        <f t="shared" ref="P435:P443" si="433">ROUND(O435/I435,4)</f>
        <v>#DIV/0!</v>
      </c>
      <c r="Q435" s="338">
        <f t="shared" ref="Q435:Q443" si="434">ROUND(I435-O435,2)</f>
        <v>0</v>
      </c>
    </row>
    <row r="436" spans="2:17" ht="22.5">
      <c r="B436" s="59" t="s">
        <v>2283</v>
      </c>
      <c r="C436" s="54" t="s">
        <v>770</v>
      </c>
      <c r="D436" s="105" t="s">
        <v>842</v>
      </c>
      <c r="E436" s="63" t="s">
        <v>850</v>
      </c>
      <c r="F436" s="55" t="s">
        <v>2</v>
      </c>
      <c r="G436" s="777"/>
      <c r="H436" s="363"/>
      <c r="I436" s="406"/>
      <c r="J436" s="339">
        <v>0</v>
      </c>
      <c r="K436" s="340"/>
      <c r="L436" s="341">
        <f t="shared" si="430"/>
        <v>0</v>
      </c>
      <c r="M436" s="342">
        <v>0</v>
      </c>
      <c r="N436" s="343">
        <f t="shared" si="431"/>
        <v>0</v>
      </c>
      <c r="O436" s="344">
        <f t="shared" si="432"/>
        <v>0</v>
      </c>
      <c r="P436" s="51" t="e">
        <f t="shared" si="433"/>
        <v>#DIV/0!</v>
      </c>
      <c r="Q436" s="338">
        <f t="shared" si="434"/>
        <v>0</v>
      </c>
    </row>
    <row r="437" spans="2:17" ht="22.5">
      <c r="B437" s="59" t="s">
        <v>2284</v>
      </c>
      <c r="C437" s="54" t="s">
        <v>771</v>
      </c>
      <c r="D437" s="105" t="s">
        <v>842</v>
      </c>
      <c r="E437" s="63" t="s">
        <v>851</v>
      </c>
      <c r="F437" s="55" t="s">
        <v>2</v>
      </c>
      <c r="G437" s="777"/>
      <c r="H437" s="363"/>
      <c r="I437" s="406"/>
      <c r="J437" s="339">
        <v>0</v>
      </c>
      <c r="K437" s="340"/>
      <c r="L437" s="341">
        <f t="shared" si="430"/>
        <v>0</v>
      </c>
      <c r="M437" s="342">
        <v>0</v>
      </c>
      <c r="N437" s="343">
        <f t="shared" si="431"/>
        <v>0</v>
      </c>
      <c r="O437" s="344">
        <f t="shared" si="432"/>
        <v>0</v>
      </c>
      <c r="P437" s="51" t="e">
        <f t="shared" si="433"/>
        <v>#DIV/0!</v>
      </c>
      <c r="Q437" s="338">
        <f t="shared" si="434"/>
        <v>0</v>
      </c>
    </row>
    <row r="438" spans="2:17" ht="22.5">
      <c r="B438" s="59" t="s">
        <v>2285</v>
      </c>
      <c r="C438" s="54" t="s">
        <v>773</v>
      </c>
      <c r="D438" s="105" t="s">
        <v>842</v>
      </c>
      <c r="E438" s="63" t="s">
        <v>852</v>
      </c>
      <c r="F438" s="55" t="s">
        <v>2</v>
      </c>
      <c r="G438" s="777"/>
      <c r="H438" s="363"/>
      <c r="I438" s="406"/>
      <c r="J438" s="339">
        <v>0</v>
      </c>
      <c r="K438" s="340"/>
      <c r="L438" s="341">
        <f t="shared" si="430"/>
        <v>0</v>
      </c>
      <c r="M438" s="342">
        <v>0</v>
      </c>
      <c r="N438" s="343">
        <f t="shared" si="431"/>
        <v>0</v>
      </c>
      <c r="O438" s="344">
        <f t="shared" si="432"/>
        <v>0</v>
      </c>
      <c r="P438" s="51" t="e">
        <f t="shared" si="433"/>
        <v>#DIV/0!</v>
      </c>
      <c r="Q438" s="338">
        <f t="shared" si="434"/>
        <v>0</v>
      </c>
    </row>
    <row r="439" spans="2:17" ht="22.5">
      <c r="B439" s="59" t="s">
        <v>2286</v>
      </c>
      <c r="C439" s="54" t="s">
        <v>853</v>
      </c>
      <c r="D439" s="105" t="s">
        <v>842</v>
      </c>
      <c r="E439" s="63" t="s">
        <v>854</v>
      </c>
      <c r="F439" s="55" t="s">
        <v>2</v>
      </c>
      <c r="G439" s="777"/>
      <c r="H439" s="363"/>
      <c r="I439" s="406"/>
      <c r="J439" s="339">
        <v>0</v>
      </c>
      <c r="K439" s="340"/>
      <c r="L439" s="341">
        <f t="shared" si="430"/>
        <v>0</v>
      </c>
      <c r="M439" s="342">
        <v>0</v>
      </c>
      <c r="N439" s="343">
        <f t="shared" si="431"/>
        <v>0</v>
      </c>
      <c r="O439" s="344">
        <f t="shared" si="432"/>
        <v>0</v>
      </c>
      <c r="P439" s="51" t="e">
        <f t="shared" si="433"/>
        <v>#DIV/0!</v>
      </c>
      <c r="Q439" s="338">
        <f t="shared" si="434"/>
        <v>0</v>
      </c>
    </row>
    <row r="440" spans="2:17" ht="22.5">
      <c r="B440" s="59" t="s">
        <v>2287</v>
      </c>
      <c r="C440" s="54" t="s">
        <v>855</v>
      </c>
      <c r="D440" s="105" t="s">
        <v>842</v>
      </c>
      <c r="E440" s="63" t="s">
        <v>856</v>
      </c>
      <c r="F440" s="55" t="s">
        <v>2</v>
      </c>
      <c r="G440" s="777"/>
      <c r="H440" s="363"/>
      <c r="I440" s="406"/>
      <c r="J440" s="339">
        <v>0</v>
      </c>
      <c r="K440" s="340"/>
      <c r="L440" s="341">
        <f t="shared" si="430"/>
        <v>0</v>
      </c>
      <c r="M440" s="342">
        <v>0</v>
      </c>
      <c r="N440" s="343">
        <f t="shared" si="431"/>
        <v>0</v>
      </c>
      <c r="O440" s="344">
        <f t="shared" si="432"/>
        <v>0</v>
      </c>
      <c r="P440" s="51" t="e">
        <f t="shared" si="433"/>
        <v>#DIV/0!</v>
      </c>
      <c r="Q440" s="338">
        <f t="shared" si="434"/>
        <v>0</v>
      </c>
    </row>
    <row r="441" spans="2:17" ht="22.5">
      <c r="B441" s="59" t="s">
        <v>2288</v>
      </c>
      <c r="C441" s="54" t="s">
        <v>857</v>
      </c>
      <c r="D441" s="105" t="s">
        <v>842</v>
      </c>
      <c r="E441" s="63" t="s">
        <v>858</v>
      </c>
      <c r="F441" s="55" t="s">
        <v>2</v>
      </c>
      <c r="G441" s="777"/>
      <c r="H441" s="363"/>
      <c r="I441" s="406"/>
      <c r="J441" s="339">
        <v>0</v>
      </c>
      <c r="K441" s="340"/>
      <c r="L441" s="341">
        <f t="shared" si="430"/>
        <v>0</v>
      </c>
      <c r="M441" s="342">
        <v>0</v>
      </c>
      <c r="N441" s="343">
        <f t="shared" si="431"/>
        <v>0</v>
      </c>
      <c r="O441" s="344">
        <f t="shared" si="432"/>
        <v>0</v>
      </c>
      <c r="P441" s="51" t="e">
        <f t="shared" si="433"/>
        <v>#DIV/0!</v>
      </c>
      <c r="Q441" s="338">
        <f t="shared" si="434"/>
        <v>0</v>
      </c>
    </row>
    <row r="442" spans="2:17" ht="45">
      <c r="B442" s="59" t="s">
        <v>2289</v>
      </c>
      <c r="C442" s="54" t="s">
        <v>859</v>
      </c>
      <c r="D442" s="105" t="s">
        <v>842</v>
      </c>
      <c r="E442" s="63" t="s">
        <v>860</v>
      </c>
      <c r="F442" s="55" t="s">
        <v>2</v>
      </c>
      <c r="G442" s="777"/>
      <c r="H442" s="363"/>
      <c r="I442" s="406"/>
      <c r="J442" s="339">
        <v>0</v>
      </c>
      <c r="K442" s="340"/>
      <c r="L442" s="341">
        <f t="shared" si="430"/>
        <v>0</v>
      </c>
      <c r="M442" s="342">
        <v>0</v>
      </c>
      <c r="N442" s="343">
        <f t="shared" si="431"/>
        <v>0</v>
      </c>
      <c r="O442" s="344">
        <f t="shared" si="432"/>
        <v>0</v>
      </c>
      <c r="P442" s="51" t="e">
        <f t="shared" si="433"/>
        <v>#DIV/0!</v>
      </c>
      <c r="Q442" s="338">
        <f t="shared" si="434"/>
        <v>0</v>
      </c>
    </row>
    <row r="443" spans="2:17" ht="22.5">
      <c r="B443" s="59" t="s">
        <v>2290</v>
      </c>
      <c r="C443" s="54" t="s">
        <v>861</v>
      </c>
      <c r="D443" s="105" t="s">
        <v>842</v>
      </c>
      <c r="E443" s="63" t="s">
        <v>862</v>
      </c>
      <c r="F443" s="55" t="s">
        <v>2</v>
      </c>
      <c r="G443" s="777"/>
      <c r="H443" s="363"/>
      <c r="I443" s="406"/>
      <c r="J443" s="339">
        <v>0</v>
      </c>
      <c r="K443" s="340"/>
      <c r="L443" s="341">
        <f t="shared" si="430"/>
        <v>0</v>
      </c>
      <c r="M443" s="342">
        <v>0</v>
      </c>
      <c r="N443" s="343">
        <f t="shared" si="431"/>
        <v>0</v>
      </c>
      <c r="O443" s="344">
        <f t="shared" si="432"/>
        <v>0</v>
      </c>
      <c r="P443" s="51" t="e">
        <f t="shared" si="433"/>
        <v>#DIV/0!</v>
      </c>
      <c r="Q443" s="338">
        <f t="shared" si="434"/>
        <v>0</v>
      </c>
    </row>
    <row r="444" spans="2:17" ht="22.5" customHeight="1">
      <c r="B444" s="58"/>
      <c r="C444" s="57">
        <v>3</v>
      </c>
      <c r="D444" s="1052" t="s">
        <v>863</v>
      </c>
      <c r="E444" s="1053"/>
      <c r="F444" s="1054"/>
      <c r="G444" s="747"/>
      <c r="H444" s="747"/>
      <c r="I444" s="382"/>
      <c r="J444" s="462"/>
      <c r="K444" s="463"/>
      <c r="L444" s="486"/>
      <c r="M444" s="465">
        <f t="shared" ref="M444:Q444" si="435">SUM(M445:M449)</f>
        <v>0</v>
      </c>
      <c r="N444" s="466">
        <f t="shared" si="435"/>
        <v>0</v>
      </c>
      <c r="O444" s="467">
        <f t="shared" si="435"/>
        <v>0</v>
      </c>
      <c r="P444" s="269" t="e">
        <f>ROUND(O444/I444,4)</f>
        <v>#DIV/0!</v>
      </c>
      <c r="Q444" s="382">
        <f t="shared" si="435"/>
        <v>0</v>
      </c>
    </row>
    <row r="445" spans="2:17" ht="22.5">
      <c r="B445" s="59" t="s">
        <v>2291</v>
      </c>
      <c r="C445" s="54" t="s">
        <v>775</v>
      </c>
      <c r="D445" s="105" t="s">
        <v>842</v>
      </c>
      <c r="E445" s="63" t="s">
        <v>864</v>
      </c>
      <c r="F445" s="55" t="s">
        <v>2</v>
      </c>
      <c r="G445" s="777"/>
      <c r="H445" s="363"/>
      <c r="I445" s="406"/>
      <c r="J445" s="339">
        <v>0</v>
      </c>
      <c r="K445" s="340"/>
      <c r="L445" s="341">
        <f t="shared" ref="L445:L449" si="436">ROUND(J445+K445,2)</f>
        <v>0</v>
      </c>
      <c r="M445" s="342">
        <v>0</v>
      </c>
      <c r="N445" s="343">
        <f t="shared" ref="N445:N449" si="437">ROUND(K445*H445,2)</f>
        <v>0</v>
      </c>
      <c r="O445" s="344">
        <f t="shared" ref="O445:O449" si="438">ROUND(M445+N445,2)</f>
        <v>0</v>
      </c>
      <c r="P445" s="51" t="e">
        <f t="shared" ref="P445:P449" si="439">ROUND(O445/I445,4)</f>
        <v>#DIV/0!</v>
      </c>
      <c r="Q445" s="338">
        <f t="shared" ref="Q445:Q449" si="440">ROUND(I445-O445,2)</f>
        <v>0</v>
      </c>
    </row>
    <row r="446" spans="2:17" ht="22.5">
      <c r="B446" s="59" t="s">
        <v>2292</v>
      </c>
      <c r="C446" s="54" t="s">
        <v>776</v>
      </c>
      <c r="D446" s="105" t="s">
        <v>842</v>
      </c>
      <c r="E446" s="63" t="s">
        <v>865</v>
      </c>
      <c r="F446" s="55" t="s">
        <v>2</v>
      </c>
      <c r="G446" s="777"/>
      <c r="H446" s="363"/>
      <c r="I446" s="406"/>
      <c r="J446" s="339">
        <v>0</v>
      </c>
      <c r="K446" s="340"/>
      <c r="L446" s="341">
        <f t="shared" si="436"/>
        <v>0</v>
      </c>
      <c r="M446" s="342">
        <v>0</v>
      </c>
      <c r="N446" s="343">
        <f t="shared" si="437"/>
        <v>0</v>
      </c>
      <c r="O446" s="344">
        <f t="shared" si="438"/>
        <v>0</v>
      </c>
      <c r="P446" s="51" t="e">
        <f t="shared" si="439"/>
        <v>#DIV/0!</v>
      </c>
      <c r="Q446" s="338">
        <f t="shared" si="440"/>
        <v>0</v>
      </c>
    </row>
    <row r="447" spans="2:17" ht="22.5">
      <c r="B447" s="59" t="s">
        <v>2293</v>
      </c>
      <c r="C447" s="54" t="s">
        <v>777</v>
      </c>
      <c r="D447" s="105" t="s">
        <v>842</v>
      </c>
      <c r="E447" s="63" t="s">
        <v>866</v>
      </c>
      <c r="F447" s="55" t="s">
        <v>2</v>
      </c>
      <c r="G447" s="777"/>
      <c r="H447" s="363"/>
      <c r="I447" s="406"/>
      <c r="J447" s="339">
        <v>0</v>
      </c>
      <c r="K447" s="340"/>
      <c r="L447" s="341">
        <f t="shared" si="436"/>
        <v>0</v>
      </c>
      <c r="M447" s="342">
        <v>0</v>
      </c>
      <c r="N447" s="343">
        <f t="shared" si="437"/>
        <v>0</v>
      </c>
      <c r="O447" s="344">
        <f t="shared" si="438"/>
        <v>0</v>
      </c>
      <c r="P447" s="51" t="e">
        <f t="shared" si="439"/>
        <v>#DIV/0!</v>
      </c>
      <c r="Q447" s="338">
        <f t="shared" si="440"/>
        <v>0</v>
      </c>
    </row>
    <row r="448" spans="2:17">
      <c r="B448" s="59" t="s">
        <v>2294</v>
      </c>
      <c r="C448" s="54" t="s">
        <v>778</v>
      </c>
      <c r="D448" s="105" t="s">
        <v>842</v>
      </c>
      <c r="E448" s="63" t="s">
        <v>867</v>
      </c>
      <c r="F448" s="55" t="s">
        <v>2</v>
      </c>
      <c r="G448" s="777"/>
      <c r="H448" s="363"/>
      <c r="I448" s="406"/>
      <c r="J448" s="339">
        <v>0</v>
      </c>
      <c r="K448" s="340"/>
      <c r="L448" s="341">
        <f t="shared" si="436"/>
        <v>0</v>
      </c>
      <c r="M448" s="342">
        <v>0</v>
      </c>
      <c r="N448" s="343">
        <f t="shared" si="437"/>
        <v>0</v>
      </c>
      <c r="O448" s="344">
        <f t="shared" si="438"/>
        <v>0</v>
      </c>
      <c r="P448" s="51" t="e">
        <f t="shared" si="439"/>
        <v>#DIV/0!</v>
      </c>
      <c r="Q448" s="338">
        <f t="shared" si="440"/>
        <v>0</v>
      </c>
    </row>
    <row r="449" spans="2:17" ht="22.5">
      <c r="B449" s="59" t="s">
        <v>2295</v>
      </c>
      <c r="C449" s="54" t="s">
        <v>868</v>
      </c>
      <c r="D449" s="105" t="s">
        <v>842</v>
      </c>
      <c r="E449" s="63" t="s">
        <v>869</v>
      </c>
      <c r="F449" s="55" t="s">
        <v>2</v>
      </c>
      <c r="G449" s="777"/>
      <c r="H449" s="363"/>
      <c r="I449" s="406"/>
      <c r="J449" s="339">
        <v>0</v>
      </c>
      <c r="K449" s="340"/>
      <c r="L449" s="341">
        <f t="shared" si="436"/>
        <v>0</v>
      </c>
      <c r="M449" s="342">
        <v>0</v>
      </c>
      <c r="N449" s="343">
        <f t="shared" si="437"/>
        <v>0</v>
      </c>
      <c r="O449" s="344">
        <f t="shared" si="438"/>
        <v>0</v>
      </c>
      <c r="P449" s="51" t="e">
        <f t="shared" si="439"/>
        <v>#DIV/0!</v>
      </c>
      <c r="Q449" s="338">
        <f t="shared" si="440"/>
        <v>0</v>
      </c>
    </row>
    <row r="450" spans="2:17" ht="22.5" customHeight="1">
      <c r="B450" s="58"/>
      <c r="C450" s="57">
        <v>4</v>
      </c>
      <c r="D450" s="1052" t="s">
        <v>870</v>
      </c>
      <c r="E450" s="1053"/>
      <c r="F450" s="1054"/>
      <c r="G450" s="747"/>
      <c r="H450" s="747"/>
      <c r="I450" s="382"/>
      <c r="J450" s="462"/>
      <c r="K450" s="463"/>
      <c r="L450" s="486"/>
      <c r="M450" s="465">
        <f t="shared" ref="M450:Q450" si="441">SUM(M451:M454)</f>
        <v>0</v>
      </c>
      <c r="N450" s="466">
        <f t="shared" si="441"/>
        <v>0</v>
      </c>
      <c r="O450" s="467">
        <f t="shared" si="441"/>
        <v>0</v>
      </c>
      <c r="P450" s="269" t="e">
        <f>ROUND(O450/I450,4)</f>
        <v>#DIV/0!</v>
      </c>
      <c r="Q450" s="382">
        <f t="shared" si="441"/>
        <v>0</v>
      </c>
    </row>
    <row r="451" spans="2:17" ht="22.5">
      <c r="B451" s="59" t="s">
        <v>2296</v>
      </c>
      <c r="C451" s="54" t="s">
        <v>780</v>
      </c>
      <c r="D451" s="105" t="s">
        <v>842</v>
      </c>
      <c r="E451" s="63" t="s">
        <v>871</v>
      </c>
      <c r="F451" s="55" t="s">
        <v>2</v>
      </c>
      <c r="G451" s="777"/>
      <c r="H451" s="363"/>
      <c r="I451" s="406"/>
      <c r="J451" s="339">
        <v>0</v>
      </c>
      <c r="K451" s="340"/>
      <c r="L451" s="341">
        <f t="shared" ref="L451:L454" si="442">ROUND(J451+K451,2)</f>
        <v>0</v>
      </c>
      <c r="M451" s="342">
        <v>0</v>
      </c>
      <c r="N451" s="343">
        <f t="shared" ref="N451:N454" si="443">ROUND(K451*H451,2)</f>
        <v>0</v>
      </c>
      <c r="O451" s="344">
        <f t="shared" ref="O451:O454" si="444">ROUND(M451+N451,2)</f>
        <v>0</v>
      </c>
      <c r="P451" s="51" t="e">
        <f t="shared" ref="P451:P454" si="445">ROUND(O451/I451,4)</f>
        <v>#DIV/0!</v>
      </c>
      <c r="Q451" s="338">
        <f t="shared" ref="Q451:Q454" si="446">ROUND(I451-O451,2)</f>
        <v>0</v>
      </c>
    </row>
    <row r="452" spans="2:17" ht="33.75">
      <c r="B452" s="59" t="s">
        <v>2297</v>
      </c>
      <c r="C452" s="54" t="s">
        <v>782</v>
      </c>
      <c r="D452" s="105" t="s">
        <v>842</v>
      </c>
      <c r="E452" s="63" t="s">
        <v>872</v>
      </c>
      <c r="F452" s="55" t="s">
        <v>2</v>
      </c>
      <c r="G452" s="777"/>
      <c r="H452" s="363"/>
      <c r="I452" s="406"/>
      <c r="J452" s="339">
        <v>0</v>
      </c>
      <c r="K452" s="340"/>
      <c r="L452" s="341">
        <f t="shared" si="442"/>
        <v>0</v>
      </c>
      <c r="M452" s="342">
        <v>0</v>
      </c>
      <c r="N452" s="343">
        <f t="shared" si="443"/>
        <v>0</v>
      </c>
      <c r="O452" s="344">
        <f t="shared" si="444"/>
        <v>0</v>
      </c>
      <c r="P452" s="51" t="e">
        <f t="shared" si="445"/>
        <v>#DIV/0!</v>
      </c>
      <c r="Q452" s="338">
        <f t="shared" si="446"/>
        <v>0</v>
      </c>
    </row>
    <row r="453" spans="2:17">
      <c r="B453" s="59" t="s">
        <v>2298</v>
      </c>
      <c r="C453" s="54" t="s">
        <v>784</v>
      </c>
      <c r="D453" s="105" t="s">
        <v>842</v>
      </c>
      <c r="E453" s="63" t="s">
        <v>873</v>
      </c>
      <c r="F453" s="55" t="s">
        <v>2</v>
      </c>
      <c r="G453" s="777"/>
      <c r="H453" s="363"/>
      <c r="I453" s="406"/>
      <c r="J453" s="339">
        <v>0</v>
      </c>
      <c r="K453" s="340"/>
      <c r="L453" s="341">
        <f t="shared" si="442"/>
        <v>0</v>
      </c>
      <c r="M453" s="342">
        <v>0</v>
      </c>
      <c r="N453" s="343">
        <f t="shared" si="443"/>
        <v>0</v>
      </c>
      <c r="O453" s="344">
        <f t="shared" si="444"/>
        <v>0</v>
      </c>
      <c r="P453" s="51" t="e">
        <f t="shared" si="445"/>
        <v>#DIV/0!</v>
      </c>
      <c r="Q453" s="338">
        <f t="shared" si="446"/>
        <v>0</v>
      </c>
    </row>
    <row r="454" spans="2:17" ht="15" thickBot="1">
      <c r="B454" s="59" t="s">
        <v>2299</v>
      </c>
      <c r="C454" s="54" t="s">
        <v>786</v>
      </c>
      <c r="D454" s="105" t="s">
        <v>842</v>
      </c>
      <c r="E454" s="63" t="s">
        <v>874</v>
      </c>
      <c r="F454" s="55" t="s">
        <v>2</v>
      </c>
      <c r="G454" s="777"/>
      <c r="H454" s="363"/>
      <c r="I454" s="406"/>
      <c r="J454" s="339">
        <v>0</v>
      </c>
      <c r="K454" s="340"/>
      <c r="L454" s="341">
        <f t="shared" si="442"/>
        <v>0</v>
      </c>
      <c r="M454" s="342">
        <v>0</v>
      </c>
      <c r="N454" s="343">
        <f t="shared" si="443"/>
        <v>0</v>
      </c>
      <c r="O454" s="344">
        <f t="shared" si="444"/>
        <v>0</v>
      </c>
      <c r="P454" s="39" t="e">
        <f t="shared" si="445"/>
        <v>#DIV/0!</v>
      </c>
      <c r="Q454" s="338">
        <f t="shared" si="446"/>
        <v>0</v>
      </c>
    </row>
    <row r="455" spans="2:17" ht="22.5" customHeight="1" thickBot="1">
      <c r="B455" s="1000" t="s">
        <v>875</v>
      </c>
      <c r="C455" s="1001" t="s">
        <v>87</v>
      </c>
      <c r="D455" s="1001"/>
      <c r="E455" s="1001"/>
      <c r="F455" s="1002"/>
      <c r="G455" s="762"/>
      <c r="H455" s="762"/>
      <c r="I455" s="699"/>
      <c r="J455" s="700"/>
      <c r="K455" s="701"/>
      <c r="L455" s="708"/>
      <c r="M455" s="703">
        <f t="shared" ref="M455:Q455" si="447">M450+M444+M434+M428</f>
        <v>0</v>
      </c>
      <c r="N455" s="704">
        <f t="shared" si="447"/>
        <v>0</v>
      </c>
      <c r="O455" s="705">
        <f t="shared" si="447"/>
        <v>0</v>
      </c>
      <c r="P455" s="775" t="e">
        <f>ROUND(O455/I455,4)</f>
        <v>#DIV/0!</v>
      </c>
      <c r="Q455" s="699">
        <f t="shared" si="447"/>
        <v>0</v>
      </c>
    </row>
    <row r="456" spans="2:17" ht="8.25" customHeight="1" thickBot="1">
      <c r="B456" s="709"/>
      <c r="C456" s="710"/>
      <c r="D456" s="710"/>
      <c r="E456" s="710"/>
      <c r="F456" s="710"/>
      <c r="G456" s="711"/>
      <c r="H456" s="712"/>
      <c r="I456" s="713"/>
      <c r="J456" s="714"/>
      <c r="K456" s="715"/>
      <c r="L456" s="716"/>
      <c r="M456" s="717"/>
      <c r="N456" s="718"/>
      <c r="O456" s="719"/>
      <c r="P456" s="720"/>
      <c r="Q456" s="713"/>
    </row>
    <row r="457" spans="2:17" ht="22.5" customHeight="1">
      <c r="B457" s="494"/>
      <c r="C457" s="85" t="s">
        <v>801</v>
      </c>
      <c r="D457" s="1012" t="s">
        <v>5</v>
      </c>
      <c r="E457" s="1013"/>
      <c r="F457" s="1013"/>
      <c r="G457" s="742"/>
      <c r="H457" s="742"/>
      <c r="I457" s="323"/>
      <c r="J457" s="324"/>
      <c r="K457" s="325"/>
      <c r="L457" s="326"/>
      <c r="M457" s="84"/>
      <c r="N457" s="85"/>
      <c r="O457" s="327"/>
      <c r="P457" s="48"/>
      <c r="Q457" s="48"/>
    </row>
    <row r="458" spans="2:17" ht="22.5" customHeight="1" thickBot="1">
      <c r="B458" s="76"/>
      <c r="C458" s="77" t="s">
        <v>803</v>
      </c>
      <c r="D458" s="1056" t="s">
        <v>876</v>
      </c>
      <c r="E458" s="1057" t="s">
        <v>841</v>
      </c>
      <c r="F458" s="1058"/>
      <c r="G458" s="755"/>
      <c r="H458" s="755"/>
      <c r="I458" s="498"/>
      <c r="J458" s="499"/>
      <c r="K458" s="500"/>
      <c r="L458" s="501"/>
      <c r="M458" s="502">
        <f t="shared" ref="M458:Q458" si="448">M459+M470+M480+M486+M496+M512+M527+M537</f>
        <v>0</v>
      </c>
      <c r="N458" s="503">
        <f t="shared" si="448"/>
        <v>0</v>
      </c>
      <c r="O458" s="504">
        <f t="shared" si="448"/>
        <v>0</v>
      </c>
      <c r="P458" s="271" t="e">
        <f>ROUND(O458/I458,4)</f>
        <v>#DIV/0!</v>
      </c>
      <c r="Q458" s="498">
        <f t="shared" si="448"/>
        <v>0</v>
      </c>
    </row>
    <row r="459" spans="2:17" ht="15" thickTop="1">
      <c r="B459" s="73"/>
      <c r="C459" s="74" t="s">
        <v>33</v>
      </c>
      <c r="D459" s="1059" t="s">
        <v>877</v>
      </c>
      <c r="E459" s="1060"/>
      <c r="F459" s="1061"/>
      <c r="G459" s="754"/>
      <c r="H459" s="754"/>
      <c r="I459" s="75"/>
      <c r="J459" s="249"/>
      <c r="K459" s="250"/>
      <c r="L459" s="251"/>
      <c r="M459" s="145">
        <f t="shared" ref="M459:Q459" si="449">M460+M465</f>
        <v>0</v>
      </c>
      <c r="N459" s="146">
        <f t="shared" si="449"/>
        <v>0</v>
      </c>
      <c r="O459" s="264">
        <f t="shared" si="449"/>
        <v>0</v>
      </c>
      <c r="P459" s="270" t="e">
        <f t="shared" ref="P459:P464" si="450">ROUND(O459/I459,4)</f>
        <v>#DIV/0!</v>
      </c>
      <c r="Q459" s="75">
        <f t="shared" si="449"/>
        <v>0</v>
      </c>
    </row>
    <row r="460" spans="2:17">
      <c r="B460" s="68"/>
      <c r="C460" s="66" t="s">
        <v>36</v>
      </c>
      <c r="D460" s="1055" t="s">
        <v>878</v>
      </c>
      <c r="E460" s="1055"/>
      <c r="F460" s="1055"/>
      <c r="G460" s="764"/>
      <c r="H460" s="764"/>
      <c r="I460" s="67"/>
      <c r="J460" s="252"/>
      <c r="K460" s="253"/>
      <c r="L460" s="254"/>
      <c r="M460" s="147">
        <f t="shared" ref="M460:Q460" si="451">SUM(M461:M464)</f>
        <v>0</v>
      </c>
      <c r="N460" s="62">
        <f t="shared" si="451"/>
        <v>0</v>
      </c>
      <c r="O460" s="265">
        <f t="shared" si="451"/>
        <v>0</v>
      </c>
      <c r="P460" s="261" t="e">
        <f t="shared" si="450"/>
        <v>#DIV/0!</v>
      </c>
      <c r="Q460" s="67">
        <f t="shared" si="451"/>
        <v>0</v>
      </c>
    </row>
    <row r="461" spans="2:17">
      <c r="B461" s="69" t="s">
        <v>2300</v>
      </c>
      <c r="C461" s="61" t="s">
        <v>38</v>
      </c>
      <c r="D461" s="60" t="s">
        <v>879</v>
      </c>
      <c r="E461" s="64" t="s">
        <v>880</v>
      </c>
      <c r="F461" s="61" t="s">
        <v>2</v>
      </c>
      <c r="G461" s="777"/>
      <c r="H461" s="363"/>
      <c r="I461" s="406"/>
      <c r="J461" s="339">
        <v>0</v>
      </c>
      <c r="K461" s="340"/>
      <c r="L461" s="341">
        <f t="shared" ref="L461:L464" si="452">ROUND(J461+K461,2)</f>
        <v>0</v>
      </c>
      <c r="M461" s="342">
        <v>0</v>
      </c>
      <c r="N461" s="343">
        <f t="shared" ref="N461:N464" si="453">ROUND(K461*H461,2)</f>
        <v>0</v>
      </c>
      <c r="O461" s="344">
        <f t="shared" ref="O461:O464" si="454">ROUND(M461+N461,2)</f>
        <v>0</v>
      </c>
      <c r="P461" s="51" t="e">
        <f t="shared" si="450"/>
        <v>#DIV/0!</v>
      </c>
      <c r="Q461" s="338">
        <f t="shared" ref="Q461:Q464" si="455">ROUND(I461-O461,2)</f>
        <v>0</v>
      </c>
    </row>
    <row r="462" spans="2:17">
      <c r="B462" s="69" t="s">
        <v>2301</v>
      </c>
      <c r="C462" s="61" t="s">
        <v>41</v>
      </c>
      <c r="D462" s="60" t="s">
        <v>879</v>
      </c>
      <c r="E462" s="65" t="s">
        <v>881</v>
      </c>
      <c r="F462" s="61" t="s">
        <v>2</v>
      </c>
      <c r="G462" s="777"/>
      <c r="H462" s="363"/>
      <c r="I462" s="406"/>
      <c r="J462" s="339">
        <v>0</v>
      </c>
      <c r="K462" s="340"/>
      <c r="L462" s="341">
        <f t="shared" si="452"/>
        <v>0</v>
      </c>
      <c r="M462" s="342">
        <v>0</v>
      </c>
      <c r="N462" s="343">
        <f t="shared" si="453"/>
        <v>0</v>
      </c>
      <c r="O462" s="344">
        <f t="shared" si="454"/>
        <v>0</v>
      </c>
      <c r="P462" s="51" t="e">
        <f t="shared" si="450"/>
        <v>#DIV/0!</v>
      </c>
      <c r="Q462" s="338">
        <f t="shared" si="455"/>
        <v>0</v>
      </c>
    </row>
    <row r="463" spans="2:17">
      <c r="B463" s="69" t="s">
        <v>2302</v>
      </c>
      <c r="C463" s="61" t="s">
        <v>43</v>
      </c>
      <c r="D463" s="60" t="s">
        <v>879</v>
      </c>
      <c r="E463" s="65" t="s">
        <v>882</v>
      </c>
      <c r="F463" s="61" t="s">
        <v>2</v>
      </c>
      <c r="G463" s="777"/>
      <c r="H463" s="363"/>
      <c r="I463" s="406"/>
      <c r="J463" s="339">
        <v>0</v>
      </c>
      <c r="K463" s="340"/>
      <c r="L463" s="341">
        <f t="shared" si="452"/>
        <v>0</v>
      </c>
      <c r="M463" s="342">
        <v>0</v>
      </c>
      <c r="N463" s="343">
        <f t="shared" si="453"/>
        <v>0</v>
      </c>
      <c r="O463" s="344">
        <f t="shared" si="454"/>
        <v>0</v>
      </c>
      <c r="P463" s="51" t="e">
        <f t="shared" si="450"/>
        <v>#DIV/0!</v>
      </c>
      <c r="Q463" s="338">
        <f t="shared" si="455"/>
        <v>0</v>
      </c>
    </row>
    <row r="464" spans="2:17" ht="22.5">
      <c r="B464" s="69" t="s">
        <v>2303</v>
      </c>
      <c r="C464" s="61" t="s">
        <v>45</v>
      </c>
      <c r="D464" s="60" t="s">
        <v>879</v>
      </c>
      <c r="E464" s="65" t="s">
        <v>883</v>
      </c>
      <c r="F464" s="61" t="s">
        <v>2</v>
      </c>
      <c r="G464" s="777"/>
      <c r="H464" s="363"/>
      <c r="I464" s="406"/>
      <c r="J464" s="339">
        <v>0</v>
      </c>
      <c r="K464" s="340"/>
      <c r="L464" s="341">
        <f t="shared" si="452"/>
        <v>0</v>
      </c>
      <c r="M464" s="342">
        <v>0</v>
      </c>
      <c r="N464" s="343">
        <f t="shared" si="453"/>
        <v>0</v>
      </c>
      <c r="O464" s="344">
        <f t="shared" si="454"/>
        <v>0</v>
      </c>
      <c r="P464" s="51" t="e">
        <f t="shared" si="450"/>
        <v>#DIV/0!</v>
      </c>
      <c r="Q464" s="338">
        <f t="shared" si="455"/>
        <v>0</v>
      </c>
    </row>
    <row r="465" spans="2:17" ht="15" customHeight="1">
      <c r="B465" s="68"/>
      <c r="C465" s="66" t="s">
        <v>77</v>
      </c>
      <c r="D465" s="1055" t="s">
        <v>884</v>
      </c>
      <c r="E465" s="1055"/>
      <c r="F465" s="1055"/>
      <c r="G465" s="764"/>
      <c r="H465" s="764"/>
      <c r="I465" s="67"/>
      <c r="J465" s="252"/>
      <c r="K465" s="253"/>
      <c r="L465" s="254"/>
      <c r="M465" s="147">
        <f t="shared" ref="M465:Q465" si="456">SUM(M466:M469)</f>
        <v>0</v>
      </c>
      <c r="N465" s="62">
        <f t="shared" si="456"/>
        <v>0</v>
      </c>
      <c r="O465" s="265">
        <f t="shared" si="456"/>
        <v>0</v>
      </c>
      <c r="P465" s="261" t="e">
        <f>ROUND(O465/I465,4)</f>
        <v>#DIV/0!</v>
      </c>
      <c r="Q465" s="67">
        <f t="shared" si="456"/>
        <v>0</v>
      </c>
    </row>
    <row r="466" spans="2:17">
      <c r="B466" s="69" t="s">
        <v>2304</v>
      </c>
      <c r="C466" s="61" t="s">
        <v>79</v>
      </c>
      <c r="D466" s="60" t="s">
        <v>879</v>
      </c>
      <c r="E466" s="64" t="s">
        <v>880</v>
      </c>
      <c r="F466" s="61" t="s">
        <v>2</v>
      </c>
      <c r="G466" s="777"/>
      <c r="H466" s="363"/>
      <c r="I466" s="406"/>
      <c r="J466" s="339">
        <v>0</v>
      </c>
      <c r="K466" s="340"/>
      <c r="L466" s="341">
        <f t="shared" ref="L466:L469" si="457">ROUND(J466+K466,2)</f>
        <v>0</v>
      </c>
      <c r="M466" s="342">
        <v>0</v>
      </c>
      <c r="N466" s="343">
        <f t="shared" ref="N466:N469" si="458">ROUND(K466*H466,2)</f>
        <v>0</v>
      </c>
      <c r="O466" s="344">
        <f t="shared" ref="O466:O469" si="459">ROUND(M466+N466,2)</f>
        <v>0</v>
      </c>
      <c r="P466" s="51" t="e">
        <f t="shared" ref="P466:P469" si="460">ROUND(O466/I466,4)</f>
        <v>#DIV/0!</v>
      </c>
      <c r="Q466" s="338">
        <f t="shared" ref="Q466:Q469" si="461">ROUND(I466-O466,2)</f>
        <v>0</v>
      </c>
    </row>
    <row r="467" spans="2:17">
      <c r="B467" s="69" t="s">
        <v>2305</v>
      </c>
      <c r="C467" s="61" t="s">
        <v>81</v>
      </c>
      <c r="D467" s="60" t="s">
        <v>879</v>
      </c>
      <c r="E467" s="65" t="s">
        <v>881</v>
      </c>
      <c r="F467" s="61" t="s">
        <v>2</v>
      </c>
      <c r="G467" s="777"/>
      <c r="H467" s="363"/>
      <c r="I467" s="406"/>
      <c r="J467" s="339">
        <v>0</v>
      </c>
      <c r="K467" s="340"/>
      <c r="L467" s="341">
        <f t="shared" si="457"/>
        <v>0</v>
      </c>
      <c r="M467" s="342">
        <v>0</v>
      </c>
      <c r="N467" s="343">
        <f t="shared" si="458"/>
        <v>0</v>
      </c>
      <c r="O467" s="344">
        <f t="shared" si="459"/>
        <v>0</v>
      </c>
      <c r="P467" s="51" t="e">
        <f t="shared" si="460"/>
        <v>#DIV/0!</v>
      </c>
      <c r="Q467" s="338">
        <f t="shared" si="461"/>
        <v>0</v>
      </c>
    </row>
    <row r="468" spans="2:17">
      <c r="B468" s="69" t="s">
        <v>2306</v>
      </c>
      <c r="C468" s="61" t="s">
        <v>83</v>
      </c>
      <c r="D468" s="60" t="s">
        <v>879</v>
      </c>
      <c r="E468" s="65" t="s">
        <v>882</v>
      </c>
      <c r="F468" s="61" t="s">
        <v>2</v>
      </c>
      <c r="G468" s="777"/>
      <c r="H468" s="363"/>
      <c r="I468" s="406"/>
      <c r="J468" s="339">
        <v>0</v>
      </c>
      <c r="K468" s="340"/>
      <c r="L468" s="341">
        <f t="shared" si="457"/>
        <v>0</v>
      </c>
      <c r="M468" s="342">
        <v>0</v>
      </c>
      <c r="N468" s="343">
        <f t="shared" si="458"/>
        <v>0</v>
      </c>
      <c r="O468" s="344">
        <f t="shared" si="459"/>
        <v>0</v>
      </c>
      <c r="P468" s="51" t="e">
        <f t="shared" si="460"/>
        <v>#DIV/0!</v>
      </c>
      <c r="Q468" s="338">
        <f t="shared" si="461"/>
        <v>0</v>
      </c>
    </row>
    <row r="469" spans="2:17" ht="23.25" thickBot="1">
      <c r="B469" s="78" t="s">
        <v>2307</v>
      </c>
      <c r="C469" s="79" t="s">
        <v>85</v>
      </c>
      <c r="D469" s="80" t="s">
        <v>879</v>
      </c>
      <c r="E469" s="81" t="s">
        <v>883</v>
      </c>
      <c r="F469" s="79" t="s">
        <v>2</v>
      </c>
      <c r="G469" s="783"/>
      <c r="H469" s="784"/>
      <c r="I469" s="454"/>
      <c r="J469" s="480">
        <v>0</v>
      </c>
      <c r="K469" s="481"/>
      <c r="L469" s="482">
        <f t="shared" si="457"/>
        <v>0</v>
      </c>
      <c r="M469" s="483">
        <v>0</v>
      </c>
      <c r="N469" s="459">
        <f t="shared" si="458"/>
        <v>0</v>
      </c>
      <c r="O469" s="484">
        <f t="shared" si="459"/>
        <v>0</v>
      </c>
      <c r="P469" s="164" t="e">
        <f t="shared" si="460"/>
        <v>#DIV/0!</v>
      </c>
      <c r="Q469" s="485">
        <f t="shared" si="461"/>
        <v>0</v>
      </c>
    </row>
    <row r="470" spans="2:17" ht="15" thickTop="1">
      <c r="B470" s="73"/>
      <c r="C470" s="74" t="s">
        <v>34</v>
      </c>
      <c r="D470" s="1059" t="s">
        <v>885</v>
      </c>
      <c r="E470" s="1060"/>
      <c r="F470" s="1061"/>
      <c r="G470" s="754"/>
      <c r="H470" s="754"/>
      <c r="I470" s="75"/>
      <c r="J470" s="249"/>
      <c r="K470" s="250"/>
      <c r="L470" s="251"/>
      <c r="M470" s="145">
        <f t="shared" ref="M470:Q470" si="462">M471+M476</f>
        <v>0</v>
      </c>
      <c r="N470" s="146">
        <f t="shared" si="462"/>
        <v>0</v>
      </c>
      <c r="O470" s="264">
        <f t="shared" si="462"/>
        <v>0</v>
      </c>
      <c r="P470" s="270" t="e">
        <f t="shared" ref="P470:P475" si="463">ROUND(O470/I470,4)</f>
        <v>#DIV/0!</v>
      </c>
      <c r="Q470" s="75">
        <f t="shared" si="462"/>
        <v>0</v>
      </c>
    </row>
    <row r="471" spans="2:17" ht="15" customHeight="1">
      <c r="B471" s="68"/>
      <c r="C471" s="66" t="s">
        <v>768</v>
      </c>
      <c r="D471" s="1055" t="s">
        <v>886</v>
      </c>
      <c r="E471" s="1055"/>
      <c r="F471" s="1055"/>
      <c r="G471" s="764"/>
      <c r="H471" s="764"/>
      <c r="I471" s="67"/>
      <c r="J471" s="252"/>
      <c r="K471" s="253"/>
      <c r="L471" s="254"/>
      <c r="M471" s="147">
        <f t="shared" ref="M471:Q471" si="464">SUM(M472:M475)</f>
        <v>0</v>
      </c>
      <c r="N471" s="62">
        <f t="shared" si="464"/>
        <v>0</v>
      </c>
      <c r="O471" s="265">
        <f t="shared" si="464"/>
        <v>0</v>
      </c>
      <c r="P471" s="261" t="e">
        <f t="shared" si="463"/>
        <v>#DIV/0!</v>
      </c>
      <c r="Q471" s="67">
        <f t="shared" si="464"/>
        <v>0</v>
      </c>
    </row>
    <row r="472" spans="2:17">
      <c r="B472" s="69" t="s">
        <v>2308</v>
      </c>
      <c r="C472" s="61" t="s">
        <v>887</v>
      </c>
      <c r="D472" s="60" t="s">
        <v>879</v>
      </c>
      <c r="E472" s="64" t="s">
        <v>880</v>
      </c>
      <c r="F472" s="61" t="s">
        <v>2</v>
      </c>
      <c r="G472" s="777"/>
      <c r="H472" s="363"/>
      <c r="I472" s="406"/>
      <c r="J472" s="339">
        <v>0</v>
      </c>
      <c r="K472" s="340"/>
      <c r="L472" s="341">
        <f t="shared" ref="L472:L475" si="465">ROUND(J472+K472,2)</f>
        <v>0</v>
      </c>
      <c r="M472" s="342">
        <v>0</v>
      </c>
      <c r="N472" s="343">
        <f t="shared" ref="N472:N475" si="466">ROUND(K472*H472,2)</f>
        <v>0</v>
      </c>
      <c r="O472" s="344">
        <f t="shared" ref="O472:O475" si="467">ROUND(M472+N472,2)</f>
        <v>0</v>
      </c>
      <c r="P472" s="51" t="e">
        <f t="shared" si="463"/>
        <v>#DIV/0!</v>
      </c>
      <c r="Q472" s="338">
        <f t="shared" ref="Q472:Q475" si="468">ROUND(I472-O472,2)</f>
        <v>0</v>
      </c>
    </row>
    <row r="473" spans="2:17">
      <c r="B473" s="69" t="s">
        <v>2309</v>
      </c>
      <c r="C473" s="61" t="s">
        <v>888</v>
      </c>
      <c r="D473" s="60" t="s">
        <v>879</v>
      </c>
      <c r="E473" s="65" t="s">
        <v>881</v>
      </c>
      <c r="F473" s="61" t="s">
        <v>2</v>
      </c>
      <c r="G473" s="777"/>
      <c r="H473" s="363"/>
      <c r="I473" s="406"/>
      <c r="J473" s="339">
        <v>0</v>
      </c>
      <c r="K473" s="340"/>
      <c r="L473" s="341">
        <f t="shared" si="465"/>
        <v>0</v>
      </c>
      <c r="M473" s="342">
        <v>0</v>
      </c>
      <c r="N473" s="343">
        <f t="shared" si="466"/>
        <v>0</v>
      </c>
      <c r="O473" s="344">
        <f t="shared" si="467"/>
        <v>0</v>
      </c>
      <c r="P473" s="51" t="e">
        <f t="shared" si="463"/>
        <v>#DIV/0!</v>
      </c>
      <c r="Q473" s="338">
        <f t="shared" si="468"/>
        <v>0</v>
      </c>
    </row>
    <row r="474" spans="2:17">
      <c r="B474" s="69" t="s">
        <v>2310</v>
      </c>
      <c r="C474" s="61" t="s">
        <v>889</v>
      </c>
      <c r="D474" s="60" t="s">
        <v>879</v>
      </c>
      <c r="E474" s="65" t="s">
        <v>882</v>
      </c>
      <c r="F474" s="61" t="s">
        <v>2</v>
      </c>
      <c r="G474" s="777"/>
      <c r="H474" s="363"/>
      <c r="I474" s="406"/>
      <c r="J474" s="339">
        <v>0</v>
      </c>
      <c r="K474" s="340"/>
      <c r="L474" s="341">
        <f t="shared" si="465"/>
        <v>0</v>
      </c>
      <c r="M474" s="342">
        <v>0</v>
      </c>
      <c r="N474" s="343">
        <f t="shared" si="466"/>
        <v>0</v>
      </c>
      <c r="O474" s="344">
        <f t="shared" si="467"/>
        <v>0</v>
      </c>
      <c r="P474" s="51" t="e">
        <f t="shared" si="463"/>
        <v>#DIV/0!</v>
      </c>
      <c r="Q474" s="338">
        <f t="shared" si="468"/>
        <v>0</v>
      </c>
    </row>
    <row r="475" spans="2:17" ht="22.5">
      <c r="B475" s="69" t="s">
        <v>2311</v>
      </c>
      <c r="C475" s="61" t="s">
        <v>890</v>
      </c>
      <c r="D475" s="60" t="s">
        <v>879</v>
      </c>
      <c r="E475" s="65" t="s">
        <v>883</v>
      </c>
      <c r="F475" s="61" t="s">
        <v>2</v>
      </c>
      <c r="G475" s="777"/>
      <c r="H475" s="363"/>
      <c r="I475" s="406"/>
      <c r="J475" s="339">
        <v>0</v>
      </c>
      <c r="K475" s="340"/>
      <c r="L475" s="341">
        <f t="shared" si="465"/>
        <v>0</v>
      </c>
      <c r="M475" s="342">
        <v>0</v>
      </c>
      <c r="N475" s="343">
        <f t="shared" si="466"/>
        <v>0</v>
      </c>
      <c r="O475" s="344">
        <f t="shared" si="467"/>
        <v>0</v>
      </c>
      <c r="P475" s="51" t="e">
        <f t="shared" si="463"/>
        <v>#DIV/0!</v>
      </c>
      <c r="Q475" s="338">
        <f t="shared" si="468"/>
        <v>0</v>
      </c>
    </row>
    <row r="476" spans="2:17" ht="15" customHeight="1">
      <c r="B476" s="68"/>
      <c r="C476" s="66" t="s">
        <v>770</v>
      </c>
      <c r="D476" s="1055" t="s">
        <v>891</v>
      </c>
      <c r="E476" s="1055"/>
      <c r="F476" s="1055"/>
      <c r="G476" s="764"/>
      <c r="H476" s="764"/>
      <c r="I476" s="67"/>
      <c r="J476" s="252"/>
      <c r="K476" s="253"/>
      <c r="L476" s="254"/>
      <c r="M476" s="147">
        <f t="shared" ref="M476:Q476" si="469">SUM(M477:M479)</f>
        <v>0</v>
      </c>
      <c r="N476" s="62">
        <f t="shared" si="469"/>
        <v>0</v>
      </c>
      <c r="O476" s="265">
        <f t="shared" si="469"/>
        <v>0</v>
      </c>
      <c r="P476" s="261" t="e">
        <f>ROUND(O476/I476,4)</f>
        <v>#DIV/0!</v>
      </c>
      <c r="Q476" s="67">
        <f t="shared" si="469"/>
        <v>0</v>
      </c>
    </row>
    <row r="477" spans="2:17">
      <c r="B477" s="69" t="s">
        <v>2312</v>
      </c>
      <c r="C477" s="61" t="s">
        <v>892</v>
      </c>
      <c r="D477" s="60" t="s">
        <v>879</v>
      </c>
      <c r="E477" s="64" t="s">
        <v>880</v>
      </c>
      <c r="F477" s="61" t="s">
        <v>2</v>
      </c>
      <c r="G477" s="777"/>
      <c r="H477" s="363"/>
      <c r="I477" s="406"/>
      <c r="J477" s="339">
        <v>0</v>
      </c>
      <c r="K477" s="340"/>
      <c r="L477" s="341">
        <f t="shared" ref="L477:L479" si="470">ROUND(J477+K477,2)</f>
        <v>0</v>
      </c>
      <c r="M477" s="342">
        <v>0</v>
      </c>
      <c r="N477" s="343">
        <f t="shared" ref="N477:N479" si="471">ROUND(K477*H477,2)</f>
        <v>0</v>
      </c>
      <c r="O477" s="344">
        <f t="shared" ref="O477:O479" si="472">ROUND(M477+N477,2)</f>
        <v>0</v>
      </c>
      <c r="P477" s="51" t="e">
        <f t="shared" ref="P477:P479" si="473">ROUND(O477/I477,4)</f>
        <v>#DIV/0!</v>
      </c>
      <c r="Q477" s="338">
        <f t="shared" ref="Q477:Q479" si="474">ROUND(I477-O477,2)</f>
        <v>0</v>
      </c>
    </row>
    <row r="478" spans="2:17">
      <c r="B478" s="69" t="s">
        <v>2313</v>
      </c>
      <c r="C478" s="61" t="s">
        <v>893</v>
      </c>
      <c r="D478" s="60" t="s">
        <v>879</v>
      </c>
      <c r="E478" s="65" t="s">
        <v>882</v>
      </c>
      <c r="F478" s="61" t="s">
        <v>2</v>
      </c>
      <c r="G478" s="777"/>
      <c r="H478" s="363"/>
      <c r="I478" s="406"/>
      <c r="J478" s="339">
        <v>0</v>
      </c>
      <c r="K478" s="340"/>
      <c r="L478" s="341">
        <f t="shared" si="470"/>
        <v>0</v>
      </c>
      <c r="M478" s="342">
        <v>0</v>
      </c>
      <c r="N478" s="343">
        <f t="shared" si="471"/>
        <v>0</v>
      </c>
      <c r="O478" s="344">
        <f t="shared" si="472"/>
        <v>0</v>
      </c>
      <c r="P478" s="51" t="e">
        <f t="shared" si="473"/>
        <v>#DIV/0!</v>
      </c>
      <c r="Q478" s="338">
        <f t="shared" si="474"/>
        <v>0</v>
      </c>
    </row>
    <row r="479" spans="2:17" ht="23.25" thickBot="1">
      <c r="B479" s="78" t="s">
        <v>2314</v>
      </c>
      <c r="C479" s="79" t="s">
        <v>894</v>
      </c>
      <c r="D479" s="80" t="s">
        <v>879</v>
      </c>
      <c r="E479" s="81" t="s">
        <v>883</v>
      </c>
      <c r="F479" s="79" t="s">
        <v>2</v>
      </c>
      <c r="G479" s="783"/>
      <c r="H479" s="784"/>
      <c r="I479" s="454"/>
      <c r="J479" s="480">
        <v>0</v>
      </c>
      <c r="K479" s="481"/>
      <c r="L479" s="482">
        <f t="shared" si="470"/>
        <v>0</v>
      </c>
      <c r="M479" s="483">
        <v>0</v>
      </c>
      <c r="N479" s="459">
        <f t="shared" si="471"/>
        <v>0</v>
      </c>
      <c r="O479" s="484">
        <f t="shared" si="472"/>
        <v>0</v>
      </c>
      <c r="P479" s="164" t="e">
        <f t="shared" si="473"/>
        <v>#DIV/0!</v>
      </c>
      <c r="Q479" s="485">
        <f t="shared" si="474"/>
        <v>0</v>
      </c>
    </row>
    <row r="480" spans="2:17" ht="15" thickTop="1">
      <c r="B480" s="73"/>
      <c r="C480" s="74" t="s">
        <v>692</v>
      </c>
      <c r="D480" s="1059" t="s">
        <v>895</v>
      </c>
      <c r="E480" s="1060"/>
      <c r="F480" s="1061"/>
      <c r="G480" s="754"/>
      <c r="H480" s="754"/>
      <c r="I480" s="75"/>
      <c r="J480" s="249"/>
      <c r="K480" s="250"/>
      <c r="L480" s="251"/>
      <c r="M480" s="145">
        <f t="shared" ref="M480:Q480" si="475">M481</f>
        <v>0</v>
      </c>
      <c r="N480" s="146">
        <f t="shared" si="475"/>
        <v>0</v>
      </c>
      <c r="O480" s="264">
        <f t="shared" si="475"/>
        <v>0</v>
      </c>
      <c r="P480" s="261" t="e">
        <f t="shared" ref="P480:P485" si="476">ROUND(O480/I480,4)</f>
        <v>#DIV/0!</v>
      </c>
      <c r="Q480" s="75">
        <f t="shared" si="475"/>
        <v>0</v>
      </c>
    </row>
    <row r="481" spans="2:17" ht="15" customHeight="1">
      <c r="B481" s="68"/>
      <c r="C481" s="66" t="s">
        <v>775</v>
      </c>
      <c r="D481" s="1055" t="s">
        <v>896</v>
      </c>
      <c r="E481" s="1055"/>
      <c r="F481" s="1055"/>
      <c r="G481" s="764"/>
      <c r="H481" s="764"/>
      <c r="I481" s="67"/>
      <c r="J481" s="252"/>
      <c r="K481" s="253"/>
      <c r="L481" s="254"/>
      <c r="M481" s="147">
        <f t="shared" ref="M481:Q481" si="477">SUM(M482:M485)</f>
        <v>0</v>
      </c>
      <c r="N481" s="62">
        <f t="shared" si="477"/>
        <v>0</v>
      </c>
      <c r="O481" s="265">
        <f t="shared" si="477"/>
        <v>0</v>
      </c>
      <c r="P481" s="261" t="e">
        <f t="shared" si="476"/>
        <v>#DIV/0!</v>
      </c>
      <c r="Q481" s="67">
        <f t="shared" si="477"/>
        <v>0</v>
      </c>
    </row>
    <row r="482" spans="2:17">
      <c r="B482" s="69" t="s">
        <v>2315</v>
      </c>
      <c r="C482" s="61" t="s">
        <v>897</v>
      </c>
      <c r="D482" s="60" t="s">
        <v>879</v>
      </c>
      <c r="E482" s="64" t="s">
        <v>880</v>
      </c>
      <c r="F482" s="61" t="s">
        <v>2</v>
      </c>
      <c r="G482" s="777"/>
      <c r="H482" s="363"/>
      <c r="I482" s="406"/>
      <c r="J482" s="339">
        <v>0</v>
      </c>
      <c r="K482" s="340"/>
      <c r="L482" s="341">
        <f t="shared" ref="L482:L485" si="478">ROUND(J482+K482,2)</f>
        <v>0</v>
      </c>
      <c r="M482" s="342">
        <v>0</v>
      </c>
      <c r="N482" s="343">
        <f t="shared" ref="N482:N485" si="479">ROUND(K482*H482,2)</f>
        <v>0</v>
      </c>
      <c r="O482" s="344">
        <f t="shared" ref="O482:O485" si="480">ROUND(M482+N482,2)</f>
        <v>0</v>
      </c>
      <c r="P482" s="51" t="e">
        <f t="shared" si="476"/>
        <v>#DIV/0!</v>
      </c>
      <c r="Q482" s="338">
        <f t="shared" ref="Q482:Q485" si="481">ROUND(I482-O482,2)</f>
        <v>0</v>
      </c>
    </row>
    <row r="483" spans="2:17">
      <c r="B483" s="69" t="s">
        <v>2316</v>
      </c>
      <c r="C483" s="61" t="s">
        <v>898</v>
      </c>
      <c r="D483" s="60" t="s">
        <v>879</v>
      </c>
      <c r="E483" s="65" t="s">
        <v>881</v>
      </c>
      <c r="F483" s="61" t="s">
        <v>2</v>
      </c>
      <c r="G483" s="777"/>
      <c r="H483" s="363"/>
      <c r="I483" s="406"/>
      <c r="J483" s="339">
        <v>0</v>
      </c>
      <c r="K483" s="340"/>
      <c r="L483" s="341">
        <f t="shared" si="478"/>
        <v>0</v>
      </c>
      <c r="M483" s="342">
        <v>0</v>
      </c>
      <c r="N483" s="343">
        <f t="shared" si="479"/>
        <v>0</v>
      </c>
      <c r="O483" s="344">
        <f t="shared" si="480"/>
        <v>0</v>
      </c>
      <c r="P483" s="51" t="e">
        <f t="shared" si="476"/>
        <v>#DIV/0!</v>
      </c>
      <c r="Q483" s="338">
        <f t="shared" si="481"/>
        <v>0</v>
      </c>
    </row>
    <row r="484" spans="2:17">
      <c r="B484" s="69" t="s">
        <v>2317</v>
      </c>
      <c r="C484" s="61" t="s">
        <v>899</v>
      </c>
      <c r="D484" s="60" t="s">
        <v>879</v>
      </c>
      <c r="E484" s="65" t="s">
        <v>882</v>
      </c>
      <c r="F484" s="61" t="s">
        <v>2</v>
      </c>
      <c r="G484" s="777"/>
      <c r="H484" s="363"/>
      <c r="I484" s="406"/>
      <c r="J484" s="339">
        <v>0</v>
      </c>
      <c r="K484" s="340"/>
      <c r="L484" s="341">
        <f t="shared" si="478"/>
        <v>0</v>
      </c>
      <c r="M484" s="342">
        <v>0</v>
      </c>
      <c r="N484" s="343">
        <f t="shared" si="479"/>
        <v>0</v>
      </c>
      <c r="O484" s="344">
        <f t="shared" si="480"/>
        <v>0</v>
      </c>
      <c r="P484" s="51" t="e">
        <f t="shared" si="476"/>
        <v>#DIV/0!</v>
      </c>
      <c r="Q484" s="338">
        <f t="shared" si="481"/>
        <v>0</v>
      </c>
    </row>
    <row r="485" spans="2:17" ht="23.25" thickBot="1">
      <c r="B485" s="78" t="s">
        <v>2318</v>
      </c>
      <c r="C485" s="79" t="s">
        <v>900</v>
      </c>
      <c r="D485" s="80" t="s">
        <v>879</v>
      </c>
      <c r="E485" s="81" t="s">
        <v>883</v>
      </c>
      <c r="F485" s="79" t="s">
        <v>2</v>
      </c>
      <c r="G485" s="783"/>
      <c r="H485" s="784"/>
      <c r="I485" s="454"/>
      <c r="J485" s="480">
        <v>0</v>
      </c>
      <c r="K485" s="481"/>
      <c r="L485" s="482">
        <f t="shared" si="478"/>
        <v>0</v>
      </c>
      <c r="M485" s="483">
        <v>0</v>
      </c>
      <c r="N485" s="459">
        <f t="shared" si="479"/>
        <v>0</v>
      </c>
      <c r="O485" s="484">
        <f t="shared" si="480"/>
        <v>0</v>
      </c>
      <c r="P485" s="164" t="e">
        <f t="shared" si="476"/>
        <v>#DIV/0!</v>
      </c>
      <c r="Q485" s="485">
        <f t="shared" si="481"/>
        <v>0</v>
      </c>
    </row>
    <row r="486" spans="2:17" ht="15" thickTop="1">
      <c r="B486" s="73"/>
      <c r="C486" s="74" t="s">
        <v>760</v>
      </c>
      <c r="D486" s="1059" t="s">
        <v>901</v>
      </c>
      <c r="E486" s="1060"/>
      <c r="F486" s="1061"/>
      <c r="G486" s="754"/>
      <c r="H486" s="754"/>
      <c r="I486" s="75"/>
      <c r="J486" s="249"/>
      <c r="K486" s="250"/>
      <c r="L486" s="251"/>
      <c r="M486" s="145">
        <f t="shared" ref="M486:Q486" si="482">M487+M492</f>
        <v>0</v>
      </c>
      <c r="N486" s="146">
        <f t="shared" si="482"/>
        <v>0</v>
      </c>
      <c r="O486" s="264">
        <f t="shared" si="482"/>
        <v>0</v>
      </c>
      <c r="P486" s="261" t="e">
        <f t="shared" ref="P486:P491" si="483">ROUND(O486/I486,4)</f>
        <v>#DIV/0!</v>
      </c>
      <c r="Q486" s="75">
        <f t="shared" si="482"/>
        <v>0</v>
      </c>
    </row>
    <row r="487" spans="2:17" ht="15" customHeight="1">
      <c r="B487" s="68"/>
      <c r="C487" s="66" t="s">
        <v>780</v>
      </c>
      <c r="D487" s="1055" t="s">
        <v>902</v>
      </c>
      <c r="E487" s="1055"/>
      <c r="F487" s="1055"/>
      <c r="G487" s="764"/>
      <c r="H487" s="764"/>
      <c r="I487" s="67"/>
      <c r="J487" s="252"/>
      <c r="K487" s="253"/>
      <c r="L487" s="254"/>
      <c r="M487" s="147">
        <f t="shared" ref="M487:Q487" si="484">SUM(M488:M491)</f>
        <v>0</v>
      </c>
      <c r="N487" s="62">
        <f t="shared" si="484"/>
        <v>0</v>
      </c>
      <c r="O487" s="265">
        <f t="shared" si="484"/>
        <v>0</v>
      </c>
      <c r="P487" s="261" t="e">
        <f t="shared" si="483"/>
        <v>#DIV/0!</v>
      </c>
      <c r="Q487" s="67">
        <f t="shared" si="484"/>
        <v>0</v>
      </c>
    </row>
    <row r="488" spans="2:17">
      <c r="B488" s="69" t="s">
        <v>2319</v>
      </c>
      <c r="C488" s="61" t="s">
        <v>903</v>
      </c>
      <c r="D488" s="60" t="s">
        <v>879</v>
      </c>
      <c r="E488" s="64" t="s">
        <v>880</v>
      </c>
      <c r="F488" s="61" t="s">
        <v>2</v>
      </c>
      <c r="G488" s="777"/>
      <c r="H488" s="363"/>
      <c r="I488" s="406"/>
      <c r="J488" s="339">
        <v>0</v>
      </c>
      <c r="K488" s="340"/>
      <c r="L488" s="341">
        <f t="shared" ref="L488:L491" si="485">ROUND(J488+K488,2)</f>
        <v>0</v>
      </c>
      <c r="M488" s="342">
        <v>0</v>
      </c>
      <c r="N488" s="343">
        <f t="shared" ref="N488:N491" si="486">ROUND(K488*H488,2)</f>
        <v>0</v>
      </c>
      <c r="O488" s="344">
        <f t="shared" ref="O488:O491" si="487">ROUND(M488+N488,2)</f>
        <v>0</v>
      </c>
      <c r="P488" s="51" t="e">
        <f t="shared" si="483"/>
        <v>#DIV/0!</v>
      </c>
      <c r="Q488" s="338">
        <f t="shared" ref="Q488:Q491" si="488">ROUND(I488-O488,2)</f>
        <v>0</v>
      </c>
    </row>
    <row r="489" spans="2:17">
      <c r="B489" s="69" t="s">
        <v>2320</v>
      </c>
      <c r="C489" s="61" t="s">
        <v>904</v>
      </c>
      <c r="D489" s="60" t="s">
        <v>879</v>
      </c>
      <c r="E489" s="65" t="s">
        <v>881</v>
      </c>
      <c r="F489" s="61" t="s">
        <v>2</v>
      </c>
      <c r="G489" s="777"/>
      <c r="H489" s="363"/>
      <c r="I489" s="406"/>
      <c r="J489" s="339">
        <v>0</v>
      </c>
      <c r="K489" s="340"/>
      <c r="L489" s="341">
        <f t="shared" si="485"/>
        <v>0</v>
      </c>
      <c r="M489" s="342">
        <v>0</v>
      </c>
      <c r="N489" s="343">
        <f t="shared" si="486"/>
        <v>0</v>
      </c>
      <c r="O489" s="344">
        <f t="shared" si="487"/>
        <v>0</v>
      </c>
      <c r="P489" s="51" t="e">
        <f t="shared" si="483"/>
        <v>#DIV/0!</v>
      </c>
      <c r="Q489" s="338">
        <f t="shared" si="488"/>
        <v>0</v>
      </c>
    </row>
    <row r="490" spans="2:17">
      <c r="B490" s="69" t="s">
        <v>2321</v>
      </c>
      <c r="C490" s="61" t="s">
        <v>905</v>
      </c>
      <c r="D490" s="60" t="s">
        <v>879</v>
      </c>
      <c r="E490" s="65" t="s">
        <v>882</v>
      </c>
      <c r="F490" s="61" t="s">
        <v>2</v>
      </c>
      <c r="G490" s="777"/>
      <c r="H490" s="363"/>
      <c r="I490" s="406"/>
      <c r="J490" s="339">
        <v>0</v>
      </c>
      <c r="K490" s="340"/>
      <c r="L490" s="341">
        <f t="shared" si="485"/>
        <v>0</v>
      </c>
      <c r="M490" s="342">
        <v>0</v>
      </c>
      <c r="N490" s="343">
        <f t="shared" si="486"/>
        <v>0</v>
      </c>
      <c r="O490" s="344">
        <f t="shared" si="487"/>
        <v>0</v>
      </c>
      <c r="P490" s="51" t="e">
        <f t="shared" si="483"/>
        <v>#DIV/0!</v>
      </c>
      <c r="Q490" s="338">
        <f t="shared" si="488"/>
        <v>0</v>
      </c>
    </row>
    <row r="491" spans="2:17" ht="22.5">
      <c r="B491" s="69" t="s">
        <v>2322</v>
      </c>
      <c r="C491" s="61" t="s">
        <v>906</v>
      </c>
      <c r="D491" s="60" t="s">
        <v>879</v>
      </c>
      <c r="E491" s="65" t="s">
        <v>883</v>
      </c>
      <c r="F491" s="61" t="s">
        <v>2</v>
      </c>
      <c r="G491" s="777"/>
      <c r="H491" s="363"/>
      <c r="I491" s="406"/>
      <c r="J491" s="339">
        <v>0</v>
      </c>
      <c r="K491" s="340"/>
      <c r="L491" s="341">
        <f t="shared" si="485"/>
        <v>0</v>
      </c>
      <c r="M491" s="342">
        <v>0</v>
      </c>
      <c r="N491" s="343">
        <f t="shared" si="486"/>
        <v>0</v>
      </c>
      <c r="O491" s="344">
        <f t="shared" si="487"/>
        <v>0</v>
      </c>
      <c r="P491" s="51" t="e">
        <f t="shared" si="483"/>
        <v>#DIV/0!</v>
      </c>
      <c r="Q491" s="338">
        <f t="shared" si="488"/>
        <v>0</v>
      </c>
    </row>
    <row r="492" spans="2:17" ht="15" customHeight="1">
      <c r="B492" s="68"/>
      <c r="C492" s="66" t="s">
        <v>782</v>
      </c>
      <c r="D492" s="1055" t="s">
        <v>907</v>
      </c>
      <c r="E492" s="1055"/>
      <c r="F492" s="1055"/>
      <c r="G492" s="764"/>
      <c r="H492" s="764"/>
      <c r="I492" s="67"/>
      <c r="J492" s="252"/>
      <c r="K492" s="253"/>
      <c r="L492" s="254"/>
      <c r="M492" s="147">
        <f t="shared" ref="M492:Q492" si="489">SUM(M493:M495)</f>
        <v>0</v>
      </c>
      <c r="N492" s="62">
        <f t="shared" si="489"/>
        <v>0</v>
      </c>
      <c r="O492" s="265">
        <f t="shared" si="489"/>
        <v>0</v>
      </c>
      <c r="P492" s="261" t="e">
        <f>ROUND(O492/I492,4)</f>
        <v>#DIV/0!</v>
      </c>
      <c r="Q492" s="67">
        <f t="shared" si="489"/>
        <v>0</v>
      </c>
    </row>
    <row r="493" spans="2:17">
      <c r="B493" s="69" t="s">
        <v>2323</v>
      </c>
      <c r="C493" s="61" t="s">
        <v>908</v>
      </c>
      <c r="D493" s="60" t="s">
        <v>879</v>
      </c>
      <c r="E493" s="64" t="s">
        <v>880</v>
      </c>
      <c r="F493" s="61" t="s">
        <v>2</v>
      </c>
      <c r="G493" s="777"/>
      <c r="H493" s="363"/>
      <c r="I493" s="406"/>
      <c r="J493" s="339">
        <v>0</v>
      </c>
      <c r="K493" s="340"/>
      <c r="L493" s="341">
        <f t="shared" ref="L493:L495" si="490">ROUND(J493+K493,2)</f>
        <v>0</v>
      </c>
      <c r="M493" s="342">
        <v>0</v>
      </c>
      <c r="N493" s="343">
        <f t="shared" ref="N493:N495" si="491">ROUND(K493*H493,2)</f>
        <v>0</v>
      </c>
      <c r="O493" s="344">
        <f t="shared" ref="O493:O495" si="492">ROUND(M493+N493,2)</f>
        <v>0</v>
      </c>
      <c r="P493" s="51" t="e">
        <f t="shared" ref="P493:P495" si="493">ROUND(O493/I493,4)</f>
        <v>#DIV/0!</v>
      </c>
      <c r="Q493" s="338">
        <f t="shared" ref="Q493:Q495" si="494">ROUND(I493-O493,2)</f>
        <v>0</v>
      </c>
    </row>
    <row r="494" spans="2:17">
      <c r="B494" s="69" t="s">
        <v>2324</v>
      </c>
      <c r="C494" s="61" t="s">
        <v>909</v>
      </c>
      <c r="D494" s="60" t="s">
        <v>879</v>
      </c>
      <c r="E494" s="65" t="s">
        <v>882</v>
      </c>
      <c r="F494" s="61" t="s">
        <v>2</v>
      </c>
      <c r="G494" s="777"/>
      <c r="H494" s="363"/>
      <c r="I494" s="406"/>
      <c r="J494" s="339">
        <v>0</v>
      </c>
      <c r="K494" s="340"/>
      <c r="L494" s="341">
        <f t="shared" si="490"/>
        <v>0</v>
      </c>
      <c r="M494" s="342">
        <v>0</v>
      </c>
      <c r="N494" s="343">
        <f t="shared" si="491"/>
        <v>0</v>
      </c>
      <c r="O494" s="344">
        <f t="shared" si="492"/>
        <v>0</v>
      </c>
      <c r="P494" s="51" t="e">
        <f t="shared" si="493"/>
        <v>#DIV/0!</v>
      </c>
      <c r="Q494" s="338">
        <f t="shared" si="494"/>
        <v>0</v>
      </c>
    </row>
    <row r="495" spans="2:17" ht="23.25" thickBot="1">
      <c r="B495" s="78" t="s">
        <v>2325</v>
      </c>
      <c r="C495" s="79" t="s">
        <v>910</v>
      </c>
      <c r="D495" s="80" t="s">
        <v>879</v>
      </c>
      <c r="E495" s="81" t="s">
        <v>883</v>
      </c>
      <c r="F495" s="79" t="s">
        <v>2</v>
      </c>
      <c r="G495" s="783"/>
      <c r="H495" s="784"/>
      <c r="I495" s="454"/>
      <c r="J495" s="480">
        <v>0</v>
      </c>
      <c r="K495" s="481"/>
      <c r="L495" s="482">
        <f t="shared" si="490"/>
        <v>0</v>
      </c>
      <c r="M495" s="483">
        <v>0</v>
      </c>
      <c r="N495" s="459">
        <f t="shared" si="491"/>
        <v>0</v>
      </c>
      <c r="O495" s="484">
        <f t="shared" si="492"/>
        <v>0</v>
      </c>
      <c r="P495" s="164" t="e">
        <f t="shared" si="493"/>
        <v>#DIV/0!</v>
      </c>
      <c r="Q495" s="485">
        <f t="shared" si="494"/>
        <v>0</v>
      </c>
    </row>
    <row r="496" spans="2:17" ht="15" thickTop="1">
      <c r="B496" s="73"/>
      <c r="C496" s="74" t="s">
        <v>35</v>
      </c>
      <c r="D496" s="1059" t="s">
        <v>911</v>
      </c>
      <c r="E496" s="1060"/>
      <c r="F496" s="1061"/>
      <c r="G496" s="754"/>
      <c r="H496" s="754"/>
      <c r="I496" s="75"/>
      <c r="J496" s="249"/>
      <c r="K496" s="250"/>
      <c r="L496" s="251"/>
      <c r="M496" s="145">
        <f t="shared" ref="M496:Q496" si="495">M497+M503+M508</f>
        <v>0</v>
      </c>
      <c r="N496" s="146">
        <f t="shared" si="495"/>
        <v>0</v>
      </c>
      <c r="O496" s="264">
        <f t="shared" si="495"/>
        <v>0</v>
      </c>
      <c r="P496" s="261" t="e">
        <f t="shared" ref="P496:P502" si="496">ROUND(O496/I496,4)</f>
        <v>#DIV/0!</v>
      </c>
      <c r="Q496" s="75">
        <f t="shared" si="495"/>
        <v>0</v>
      </c>
    </row>
    <row r="497" spans="2:17" ht="15" customHeight="1">
      <c r="B497" s="68"/>
      <c r="C497" s="66" t="s">
        <v>793</v>
      </c>
      <c r="D497" s="1055" t="s">
        <v>912</v>
      </c>
      <c r="E497" s="1055"/>
      <c r="F497" s="1055"/>
      <c r="G497" s="764"/>
      <c r="H497" s="764"/>
      <c r="I497" s="67"/>
      <c r="J497" s="252"/>
      <c r="K497" s="253"/>
      <c r="L497" s="254"/>
      <c r="M497" s="147">
        <f t="shared" ref="M497:Q497" si="497">SUM(M498:M502)</f>
        <v>0</v>
      </c>
      <c r="N497" s="62">
        <f t="shared" si="497"/>
        <v>0</v>
      </c>
      <c r="O497" s="265">
        <f t="shared" si="497"/>
        <v>0</v>
      </c>
      <c r="P497" s="261" t="e">
        <f t="shared" si="496"/>
        <v>#DIV/0!</v>
      </c>
      <c r="Q497" s="67">
        <f t="shared" si="497"/>
        <v>0</v>
      </c>
    </row>
    <row r="498" spans="2:17">
      <c r="B498" s="69" t="s">
        <v>2326</v>
      </c>
      <c r="C498" s="61" t="s">
        <v>913</v>
      </c>
      <c r="D498" s="60" t="s">
        <v>879</v>
      </c>
      <c r="E498" s="64" t="s">
        <v>880</v>
      </c>
      <c r="F498" s="61" t="s">
        <v>2</v>
      </c>
      <c r="G498" s="777"/>
      <c r="H498" s="363"/>
      <c r="I498" s="406"/>
      <c r="J498" s="339">
        <v>0</v>
      </c>
      <c r="K498" s="340"/>
      <c r="L498" s="341">
        <f t="shared" ref="L498:L502" si="498">ROUND(J498+K498,2)</f>
        <v>0</v>
      </c>
      <c r="M498" s="342">
        <v>0</v>
      </c>
      <c r="N498" s="343">
        <f t="shared" ref="N498:N502" si="499">ROUND(K498*H498,2)</f>
        <v>0</v>
      </c>
      <c r="O498" s="344">
        <f t="shared" ref="O498:O502" si="500">ROUND(M498+N498,2)</f>
        <v>0</v>
      </c>
      <c r="P498" s="51" t="e">
        <f t="shared" si="496"/>
        <v>#DIV/0!</v>
      </c>
      <c r="Q498" s="338">
        <f t="shared" ref="Q498:Q502" si="501">ROUND(I498-O498,2)</f>
        <v>0</v>
      </c>
    </row>
    <row r="499" spans="2:17">
      <c r="B499" s="69" t="s">
        <v>2327</v>
      </c>
      <c r="C499" s="61" t="s">
        <v>914</v>
      </c>
      <c r="D499" s="60" t="s">
        <v>879</v>
      </c>
      <c r="E499" s="65" t="s">
        <v>881</v>
      </c>
      <c r="F499" s="61" t="s">
        <v>2</v>
      </c>
      <c r="G499" s="777"/>
      <c r="H499" s="363"/>
      <c r="I499" s="406"/>
      <c r="J499" s="339">
        <v>0</v>
      </c>
      <c r="K499" s="340"/>
      <c r="L499" s="341">
        <f t="shared" si="498"/>
        <v>0</v>
      </c>
      <c r="M499" s="342">
        <v>0</v>
      </c>
      <c r="N499" s="343">
        <f t="shared" si="499"/>
        <v>0</v>
      </c>
      <c r="O499" s="344">
        <f t="shared" si="500"/>
        <v>0</v>
      </c>
      <c r="P499" s="51" t="e">
        <f t="shared" si="496"/>
        <v>#DIV/0!</v>
      </c>
      <c r="Q499" s="338">
        <f t="shared" si="501"/>
        <v>0</v>
      </c>
    </row>
    <row r="500" spans="2:17">
      <c r="B500" s="69" t="s">
        <v>2328</v>
      </c>
      <c r="C500" s="61" t="s">
        <v>915</v>
      </c>
      <c r="D500" s="60" t="s">
        <v>879</v>
      </c>
      <c r="E500" s="65" t="s">
        <v>916</v>
      </c>
      <c r="F500" s="61" t="s">
        <v>2</v>
      </c>
      <c r="G500" s="777"/>
      <c r="H500" s="363"/>
      <c r="I500" s="406"/>
      <c r="J500" s="339">
        <v>0</v>
      </c>
      <c r="K500" s="340"/>
      <c r="L500" s="341">
        <f t="shared" si="498"/>
        <v>0</v>
      </c>
      <c r="M500" s="342">
        <v>0</v>
      </c>
      <c r="N500" s="343">
        <f t="shared" si="499"/>
        <v>0</v>
      </c>
      <c r="O500" s="344">
        <f t="shared" si="500"/>
        <v>0</v>
      </c>
      <c r="P500" s="51" t="e">
        <f t="shared" si="496"/>
        <v>#DIV/0!</v>
      </c>
      <c r="Q500" s="338">
        <f t="shared" si="501"/>
        <v>0</v>
      </c>
    </row>
    <row r="501" spans="2:17">
      <c r="B501" s="69" t="s">
        <v>2329</v>
      </c>
      <c r="C501" s="61" t="s">
        <v>917</v>
      </c>
      <c r="D501" s="60" t="s">
        <v>879</v>
      </c>
      <c r="E501" s="65" t="s">
        <v>882</v>
      </c>
      <c r="F501" s="61" t="s">
        <v>2</v>
      </c>
      <c r="G501" s="777"/>
      <c r="H501" s="363"/>
      <c r="I501" s="406"/>
      <c r="J501" s="339">
        <v>0</v>
      </c>
      <c r="K501" s="340"/>
      <c r="L501" s="341">
        <f t="shared" si="498"/>
        <v>0</v>
      </c>
      <c r="M501" s="342">
        <v>0</v>
      </c>
      <c r="N501" s="343">
        <f t="shared" si="499"/>
        <v>0</v>
      </c>
      <c r="O501" s="344">
        <f t="shared" si="500"/>
        <v>0</v>
      </c>
      <c r="P501" s="51" t="e">
        <f t="shared" si="496"/>
        <v>#DIV/0!</v>
      </c>
      <c r="Q501" s="338">
        <f t="shared" si="501"/>
        <v>0</v>
      </c>
    </row>
    <row r="502" spans="2:17" ht="22.5">
      <c r="B502" s="69" t="s">
        <v>2330</v>
      </c>
      <c r="C502" s="61" t="s">
        <v>918</v>
      </c>
      <c r="D502" s="60" t="s">
        <v>879</v>
      </c>
      <c r="E502" s="65" t="s">
        <v>883</v>
      </c>
      <c r="F502" s="61" t="s">
        <v>2</v>
      </c>
      <c r="G502" s="777"/>
      <c r="H502" s="363"/>
      <c r="I502" s="406"/>
      <c r="J502" s="339">
        <v>0</v>
      </c>
      <c r="K502" s="340"/>
      <c r="L502" s="341">
        <f t="shared" si="498"/>
        <v>0</v>
      </c>
      <c r="M502" s="342">
        <v>0</v>
      </c>
      <c r="N502" s="343">
        <f t="shared" si="499"/>
        <v>0</v>
      </c>
      <c r="O502" s="344">
        <f t="shared" si="500"/>
        <v>0</v>
      </c>
      <c r="P502" s="51" t="e">
        <f t="shared" si="496"/>
        <v>#DIV/0!</v>
      </c>
      <c r="Q502" s="338">
        <f t="shared" si="501"/>
        <v>0</v>
      </c>
    </row>
    <row r="503" spans="2:17" ht="15" customHeight="1">
      <c r="B503" s="68"/>
      <c r="C503" s="66" t="s">
        <v>795</v>
      </c>
      <c r="D503" s="1055" t="s">
        <v>919</v>
      </c>
      <c r="E503" s="1055"/>
      <c r="F503" s="1055"/>
      <c r="G503" s="764"/>
      <c r="H503" s="764"/>
      <c r="I503" s="67"/>
      <c r="J503" s="252"/>
      <c r="K503" s="253"/>
      <c r="L503" s="254"/>
      <c r="M503" s="147">
        <f t="shared" ref="M503:Q503" si="502">SUM(M504:M507)</f>
        <v>0</v>
      </c>
      <c r="N503" s="62">
        <f t="shared" si="502"/>
        <v>0</v>
      </c>
      <c r="O503" s="265">
        <f t="shared" si="502"/>
        <v>0</v>
      </c>
      <c r="P503" s="261" t="e">
        <f>ROUND(O503/I503,4)</f>
        <v>#DIV/0!</v>
      </c>
      <c r="Q503" s="67">
        <f t="shared" si="502"/>
        <v>0</v>
      </c>
    </row>
    <row r="504" spans="2:17">
      <c r="B504" s="69" t="s">
        <v>2331</v>
      </c>
      <c r="C504" s="61" t="s">
        <v>920</v>
      </c>
      <c r="D504" s="60" t="s">
        <v>879</v>
      </c>
      <c r="E504" s="64" t="s">
        <v>880</v>
      </c>
      <c r="F504" s="61" t="s">
        <v>2</v>
      </c>
      <c r="G504" s="777"/>
      <c r="H504" s="363"/>
      <c r="I504" s="406"/>
      <c r="J504" s="339">
        <v>0</v>
      </c>
      <c r="K504" s="340"/>
      <c r="L504" s="341">
        <f t="shared" ref="L504:L507" si="503">ROUND(J504+K504,2)</f>
        <v>0</v>
      </c>
      <c r="M504" s="342">
        <v>0</v>
      </c>
      <c r="N504" s="343">
        <f t="shared" ref="N504:N507" si="504">ROUND(K504*H504,2)</f>
        <v>0</v>
      </c>
      <c r="O504" s="344">
        <f t="shared" ref="O504:O507" si="505">ROUND(M504+N504,2)</f>
        <v>0</v>
      </c>
      <c r="P504" s="51" t="e">
        <f t="shared" ref="P504:P507" si="506">ROUND(O504/I504,4)</f>
        <v>#DIV/0!</v>
      </c>
      <c r="Q504" s="338">
        <f t="shared" ref="Q504:Q507" si="507">ROUND(I504-O504,2)</f>
        <v>0</v>
      </c>
    </row>
    <row r="505" spans="2:17">
      <c r="B505" s="69" t="s">
        <v>2332</v>
      </c>
      <c r="C505" s="61" t="s">
        <v>921</v>
      </c>
      <c r="D505" s="60" t="s">
        <v>879</v>
      </c>
      <c r="E505" s="65" t="s">
        <v>881</v>
      </c>
      <c r="F505" s="61" t="s">
        <v>2</v>
      </c>
      <c r="G505" s="777"/>
      <c r="H505" s="363"/>
      <c r="I505" s="406"/>
      <c r="J505" s="339">
        <v>0</v>
      </c>
      <c r="K505" s="340"/>
      <c r="L505" s="341">
        <f t="shared" si="503"/>
        <v>0</v>
      </c>
      <c r="M505" s="342">
        <v>0</v>
      </c>
      <c r="N505" s="343">
        <f t="shared" si="504"/>
        <v>0</v>
      </c>
      <c r="O505" s="344">
        <f t="shared" si="505"/>
        <v>0</v>
      </c>
      <c r="P505" s="51" t="e">
        <f t="shared" si="506"/>
        <v>#DIV/0!</v>
      </c>
      <c r="Q505" s="338">
        <f t="shared" si="507"/>
        <v>0</v>
      </c>
    </row>
    <row r="506" spans="2:17">
      <c r="B506" s="69" t="s">
        <v>2333</v>
      </c>
      <c r="C506" s="61" t="s">
        <v>922</v>
      </c>
      <c r="D506" s="60" t="s">
        <v>879</v>
      </c>
      <c r="E506" s="65" t="s">
        <v>882</v>
      </c>
      <c r="F506" s="61" t="s">
        <v>2</v>
      </c>
      <c r="G506" s="777"/>
      <c r="H506" s="363"/>
      <c r="I506" s="406"/>
      <c r="J506" s="339">
        <v>0</v>
      </c>
      <c r="K506" s="340"/>
      <c r="L506" s="341">
        <f t="shared" si="503"/>
        <v>0</v>
      </c>
      <c r="M506" s="342">
        <v>0</v>
      </c>
      <c r="N506" s="343">
        <f t="shared" si="504"/>
        <v>0</v>
      </c>
      <c r="O506" s="344">
        <f t="shared" si="505"/>
        <v>0</v>
      </c>
      <c r="P506" s="51" t="e">
        <f t="shared" si="506"/>
        <v>#DIV/0!</v>
      </c>
      <c r="Q506" s="338">
        <f t="shared" si="507"/>
        <v>0</v>
      </c>
    </row>
    <row r="507" spans="2:17" ht="22.5">
      <c r="B507" s="69" t="s">
        <v>2334</v>
      </c>
      <c r="C507" s="61" t="s">
        <v>923</v>
      </c>
      <c r="D507" s="60" t="s">
        <v>879</v>
      </c>
      <c r="E507" s="65" t="s">
        <v>883</v>
      </c>
      <c r="F507" s="61" t="s">
        <v>2</v>
      </c>
      <c r="G507" s="777"/>
      <c r="H507" s="363"/>
      <c r="I507" s="406"/>
      <c r="J507" s="339">
        <v>0</v>
      </c>
      <c r="K507" s="340"/>
      <c r="L507" s="341">
        <f t="shared" si="503"/>
        <v>0</v>
      </c>
      <c r="M507" s="342">
        <v>0</v>
      </c>
      <c r="N507" s="343">
        <f t="shared" si="504"/>
        <v>0</v>
      </c>
      <c r="O507" s="344">
        <f t="shared" si="505"/>
        <v>0</v>
      </c>
      <c r="P507" s="51" t="e">
        <f t="shared" si="506"/>
        <v>#DIV/0!</v>
      </c>
      <c r="Q507" s="338">
        <f t="shared" si="507"/>
        <v>0</v>
      </c>
    </row>
    <row r="508" spans="2:17" ht="15" customHeight="1">
      <c r="B508" s="68"/>
      <c r="C508" s="66" t="s">
        <v>796</v>
      </c>
      <c r="D508" s="1055" t="s">
        <v>924</v>
      </c>
      <c r="E508" s="1055"/>
      <c r="F508" s="1055"/>
      <c r="G508" s="764"/>
      <c r="H508" s="764"/>
      <c r="I508" s="67"/>
      <c r="J508" s="252"/>
      <c r="K508" s="253"/>
      <c r="L508" s="254"/>
      <c r="M508" s="147">
        <f t="shared" ref="M508:Q508" si="508">SUM(M509:M511)</f>
        <v>0</v>
      </c>
      <c r="N508" s="62">
        <f t="shared" si="508"/>
        <v>0</v>
      </c>
      <c r="O508" s="265">
        <f t="shared" si="508"/>
        <v>0</v>
      </c>
      <c r="P508" s="261" t="e">
        <f>ROUND(O508/I508,4)</f>
        <v>#DIV/0!</v>
      </c>
      <c r="Q508" s="67">
        <f t="shared" si="508"/>
        <v>0</v>
      </c>
    </row>
    <row r="509" spans="2:17">
      <c r="B509" s="69" t="s">
        <v>2335</v>
      </c>
      <c r="C509" s="61" t="s">
        <v>925</v>
      </c>
      <c r="D509" s="60" t="s">
        <v>879</v>
      </c>
      <c r="E509" s="64" t="s">
        <v>880</v>
      </c>
      <c r="F509" s="61" t="s">
        <v>2</v>
      </c>
      <c r="G509" s="777"/>
      <c r="H509" s="363"/>
      <c r="I509" s="406"/>
      <c r="J509" s="339">
        <v>0</v>
      </c>
      <c r="K509" s="340"/>
      <c r="L509" s="341">
        <f t="shared" ref="L509:L511" si="509">ROUND(J509+K509,2)</f>
        <v>0</v>
      </c>
      <c r="M509" s="342">
        <v>0</v>
      </c>
      <c r="N509" s="343">
        <f t="shared" ref="N509:N511" si="510">ROUND(K509*H509,2)</f>
        <v>0</v>
      </c>
      <c r="O509" s="344">
        <f t="shared" ref="O509:O511" si="511">ROUND(M509+N509,2)</f>
        <v>0</v>
      </c>
      <c r="P509" s="51" t="e">
        <f t="shared" ref="P509:P511" si="512">ROUND(O509/I509,4)</f>
        <v>#DIV/0!</v>
      </c>
      <c r="Q509" s="338">
        <f t="shared" ref="Q509:Q511" si="513">ROUND(I509-O509,2)</f>
        <v>0</v>
      </c>
    </row>
    <row r="510" spans="2:17">
      <c r="B510" s="69" t="s">
        <v>2336</v>
      </c>
      <c r="C510" s="61" t="s">
        <v>926</v>
      </c>
      <c r="D510" s="60" t="s">
        <v>879</v>
      </c>
      <c r="E510" s="65" t="s">
        <v>882</v>
      </c>
      <c r="F510" s="61" t="s">
        <v>2</v>
      </c>
      <c r="G510" s="777"/>
      <c r="H510" s="363"/>
      <c r="I510" s="406"/>
      <c r="J510" s="339">
        <v>0</v>
      </c>
      <c r="K510" s="340"/>
      <c r="L510" s="341">
        <f t="shared" si="509"/>
        <v>0</v>
      </c>
      <c r="M510" s="342">
        <v>0</v>
      </c>
      <c r="N510" s="343">
        <f t="shared" si="510"/>
        <v>0</v>
      </c>
      <c r="O510" s="344">
        <f t="shared" si="511"/>
        <v>0</v>
      </c>
      <c r="P510" s="51" t="e">
        <f t="shared" si="512"/>
        <v>#DIV/0!</v>
      </c>
      <c r="Q510" s="338">
        <f t="shared" si="513"/>
        <v>0</v>
      </c>
    </row>
    <row r="511" spans="2:17" ht="23.25" thickBot="1">
      <c r="B511" s="78" t="s">
        <v>2337</v>
      </c>
      <c r="C511" s="79" t="s">
        <v>927</v>
      </c>
      <c r="D511" s="80" t="s">
        <v>879</v>
      </c>
      <c r="E511" s="81" t="s">
        <v>883</v>
      </c>
      <c r="F511" s="79" t="s">
        <v>2</v>
      </c>
      <c r="G511" s="783"/>
      <c r="H511" s="784"/>
      <c r="I511" s="454"/>
      <c r="J511" s="480">
        <v>0</v>
      </c>
      <c r="K511" s="481"/>
      <c r="L511" s="482">
        <f t="shared" si="509"/>
        <v>0</v>
      </c>
      <c r="M511" s="483">
        <v>0</v>
      </c>
      <c r="N511" s="459">
        <f t="shared" si="510"/>
        <v>0</v>
      </c>
      <c r="O511" s="484">
        <f t="shared" si="511"/>
        <v>0</v>
      </c>
      <c r="P511" s="164" t="e">
        <f t="shared" si="512"/>
        <v>#DIV/0!</v>
      </c>
      <c r="Q511" s="485">
        <f t="shared" si="513"/>
        <v>0</v>
      </c>
    </row>
    <row r="512" spans="2:17" ht="15" thickTop="1">
      <c r="B512" s="73"/>
      <c r="C512" s="74" t="s">
        <v>801</v>
      </c>
      <c r="D512" s="1059" t="s">
        <v>928</v>
      </c>
      <c r="E512" s="1060"/>
      <c r="F512" s="1061"/>
      <c r="G512" s="754"/>
      <c r="H512" s="754"/>
      <c r="I512" s="75"/>
      <c r="J512" s="249"/>
      <c r="K512" s="250"/>
      <c r="L512" s="251"/>
      <c r="M512" s="145">
        <f t="shared" ref="M512:Q512" si="514">M513+M518+M523</f>
        <v>0</v>
      </c>
      <c r="N512" s="146">
        <f t="shared" si="514"/>
        <v>0</v>
      </c>
      <c r="O512" s="264">
        <f t="shared" si="514"/>
        <v>0</v>
      </c>
      <c r="P512" s="261" t="e">
        <f t="shared" ref="P512:P517" si="515">ROUND(O512/I512,4)</f>
        <v>#DIV/0!</v>
      </c>
      <c r="Q512" s="75">
        <f t="shared" si="514"/>
        <v>0</v>
      </c>
    </row>
    <row r="513" spans="2:17" ht="15" customHeight="1">
      <c r="B513" s="68"/>
      <c r="C513" s="66" t="s">
        <v>803</v>
      </c>
      <c r="D513" s="1055" t="s">
        <v>929</v>
      </c>
      <c r="E513" s="1055"/>
      <c r="F513" s="1055"/>
      <c r="G513" s="764"/>
      <c r="H513" s="764"/>
      <c r="I513" s="67"/>
      <c r="J513" s="252"/>
      <c r="K513" s="253"/>
      <c r="L513" s="254"/>
      <c r="M513" s="147">
        <f t="shared" ref="M513:Q513" si="516">SUM(M514:M517)</f>
        <v>0</v>
      </c>
      <c r="N513" s="62">
        <f t="shared" si="516"/>
        <v>0</v>
      </c>
      <c r="O513" s="265">
        <f t="shared" si="516"/>
        <v>0</v>
      </c>
      <c r="P513" s="261" t="e">
        <f t="shared" si="515"/>
        <v>#DIV/0!</v>
      </c>
      <c r="Q513" s="67">
        <f t="shared" si="516"/>
        <v>0</v>
      </c>
    </row>
    <row r="514" spans="2:17">
      <c r="B514" s="69" t="s">
        <v>2338</v>
      </c>
      <c r="C514" s="61" t="s">
        <v>930</v>
      </c>
      <c r="D514" s="60" t="s">
        <v>879</v>
      </c>
      <c r="E514" s="64" t="s">
        <v>880</v>
      </c>
      <c r="F514" s="61" t="s">
        <v>2</v>
      </c>
      <c r="G514" s="777"/>
      <c r="H514" s="363"/>
      <c r="I514" s="406"/>
      <c r="J514" s="339">
        <v>0</v>
      </c>
      <c r="K514" s="340"/>
      <c r="L514" s="341">
        <f t="shared" ref="L514:L517" si="517">ROUND(J514+K514,2)</f>
        <v>0</v>
      </c>
      <c r="M514" s="342">
        <v>0</v>
      </c>
      <c r="N514" s="343">
        <f t="shared" ref="N514:N517" si="518">ROUND(K514*H514,2)</f>
        <v>0</v>
      </c>
      <c r="O514" s="344">
        <f t="shared" ref="O514:O517" si="519">ROUND(M514+N514,2)</f>
        <v>0</v>
      </c>
      <c r="P514" s="51" t="e">
        <f t="shared" si="515"/>
        <v>#DIV/0!</v>
      </c>
      <c r="Q514" s="338">
        <f t="shared" ref="Q514:Q517" si="520">ROUND(I514-O514,2)</f>
        <v>0</v>
      </c>
    </row>
    <row r="515" spans="2:17">
      <c r="B515" s="69" t="s">
        <v>2339</v>
      </c>
      <c r="C515" s="61" t="s">
        <v>931</v>
      </c>
      <c r="D515" s="60" t="s">
        <v>879</v>
      </c>
      <c r="E515" s="65" t="s">
        <v>881</v>
      </c>
      <c r="F515" s="61" t="s">
        <v>2</v>
      </c>
      <c r="G515" s="777"/>
      <c r="H515" s="363"/>
      <c r="I515" s="406"/>
      <c r="J515" s="339">
        <v>0</v>
      </c>
      <c r="K515" s="340"/>
      <c r="L515" s="341">
        <f t="shared" si="517"/>
        <v>0</v>
      </c>
      <c r="M515" s="342">
        <v>0</v>
      </c>
      <c r="N515" s="343">
        <f t="shared" si="518"/>
        <v>0</v>
      </c>
      <c r="O515" s="344">
        <f t="shared" si="519"/>
        <v>0</v>
      </c>
      <c r="P515" s="51" t="e">
        <f t="shared" si="515"/>
        <v>#DIV/0!</v>
      </c>
      <c r="Q515" s="338">
        <f t="shared" si="520"/>
        <v>0</v>
      </c>
    </row>
    <row r="516" spans="2:17">
      <c r="B516" s="69" t="s">
        <v>2340</v>
      </c>
      <c r="C516" s="61" t="s">
        <v>932</v>
      </c>
      <c r="D516" s="60" t="s">
        <v>879</v>
      </c>
      <c r="E516" s="65" t="s">
        <v>882</v>
      </c>
      <c r="F516" s="61" t="s">
        <v>2</v>
      </c>
      <c r="G516" s="777"/>
      <c r="H516" s="363"/>
      <c r="I516" s="406"/>
      <c r="J516" s="339">
        <v>0</v>
      </c>
      <c r="K516" s="340"/>
      <c r="L516" s="341">
        <f t="shared" si="517"/>
        <v>0</v>
      </c>
      <c r="M516" s="342">
        <v>0</v>
      </c>
      <c r="N516" s="343">
        <f t="shared" si="518"/>
        <v>0</v>
      </c>
      <c r="O516" s="344">
        <f t="shared" si="519"/>
        <v>0</v>
      </c>
      <c r="P516" s="51" t="e">
        <f t="shared" si="515"/>
        <v>#DIV/0!</v>
      </c>
      <c r="Q516" s="338">
        <f t="shared" si="520"/>
        <v>0</v>
      </c>
    </row>
    <row r="517" spans="2:17" ht="22.5">
      <c r="B517" s="69" t="s">
        <v>2341</v>
      </c>
      <c r="C517" s="61" t="s">
        <v>933</v>
      </c>
      <c r="D517" s="60" t="s">
        <v>879</v>
      </c>
      <c r="E517" s="65" t="s">
        <v>883</v>
      </c>
      <c r="F517" s="61" t="s">
        <v>2</v>
      </c>
      <c r="G517" s="777"/>
      <c r="H517" s="363"/>
      <c r="I517" s="406"/>
      <c r="J517" s="339">
        <v>0</v>
      </c>
      <c r="K517" s="340"/>
      <c r="L517" s="341">
        <f t="shared" si="517"/>
        <v>0</v>
      </c>
      <c r="M517" s="342">
        <v>0</v>
      </c>
      <c r="N517" s="343">
        <f t="shared" si="518"/>
        <v>0</v>
      </c>
      <c r="O517" s="344">
        <f t="shared" si="519"/>
        <v>0</v>
      </c>
      <c r="P517" s="51" t="e">
        <f t="shared" si="515"/>
        <v>#DIV/0!</v>
      </c>
      <c r="Q517" s="338">
        <f t="shared" si="520"/>
        <v>0</v>
      </c>
    </row>
    <row r="518" spans="2:17" ht="15" customHeight="1">
      <c r="B518" s="68"/>
      <c r="C518" s="66" t="s">
        <v>804</v>
      </c>
      <c r="D518" s="1055" t="s">
        <v>884</v>
      </c>
      <c r="E518" s="1055"/>
      <c r="F518" s="1055"/>
      <c r="G518" s="764"/>
      <c r="H518" s="764"/>
      <c r="I518" s="67"/>
      <c r="J518" s="252"/>
      <c r="K518" s="253"/>
      <c r="L518" s="254"/>
      <c r="M518" s="147">
        <f t="shared" ref="M518:Q518" si="521">SUM(M519:M522)</f>
        <v>0</v>
      </c>
      <c r="N518" s="62">
        <f t="shared" si="521"/>
        <v>0</v>
      </c>
      <c r="O518" s="265">
        <f t="shared" si="521"/>
        <v>0</v>
      </c>
      <c r="P518" s="261" t="e">
        <f>ROUND(O518/I518,4)</f>
        <v>#DIV/0!</v>
      </c>
      <c r="Q518" s="67">
        <f t="shared" si="521"/>
        <v>0</v>
      </c>
    </row>
    <row r="519" spans="2:17">
      <c r="B519" s="69" t="s">
        <v>2342</v>
      </c>
      <c r="C519" s="61" t="s">
        <v>934</v>
      </c>
      <c r="D519" s="60" t="s">
        <v>879</v>
      </c>
      <c r="E519" s="64" t="s">
        <v>880</v>
      </c>
      <c r="F519" s="61" t="s">
        <v>2</v>
      </c>
      <c r="G519" s="777"/>
      <c r="H519" s="363"/>
      <c r="I519" s="406"/>
      <c r="J519" s="339">
        <v>0</v>
      </c>
      <c r="K519" s="340"/>
      <c r="L519" s="341">
        <f t="shared" ref="L519:L522" si="522">ROUND(J519+K519,2)</f>
        <v>0</v>
      </c>
      <c r="M519" s="342">
        <v>0</v>
      </c>
      <c r="N519" s="343">
        <f t="shared" ref="N519:N522" si="523">ROUND(K519*H519,2)</f>
        <v>0</v>
      </c>
      <c r="O519" s="344">
        <f t="shared" ref="O519:O522" si="524">ROUND(M519+N519,2)</f>
        <v>0</v>
      </c>
      <c r="P519" s="51" t="e">
        <f t="shared" ref="P519:P522" si="525">ROUND(O519/I519,4)</f>
        <v>#DIV/0!</v>
      </c>
      <c r="Q519" s="338">
        <f t="shared" ref="Q519:Q522" si="526">ROUND(I519-O519,2)</f>
        <v>0</v>
      </c>
    </row>
    <row r="520" spans="2:17">
      <c r="B520" s="69" t="s">
        <v>2343</v>
      </c>
      <c r="C520" s="61" t="s">
        <v>935</v>
      </c>
      <c r="D520" s="60" t="s">
        <v>879</v>
      </c>
      <c r="E520" s="65" t="s">
        <v>881</v>
      </c>
      <c r="F520" s="61" t="s">
        <v>2</v>
      </c>
      <c r="G520" s="777"/>
      <c r="H520" s="363"/>
      <c r="I520" s="406"/>
      <c r="J520" s="339">
        <v>0</v>
      </c>
      <c r="K520" s="340"/>
      <c r="L520" s="341">
        <f t="shared" si="522"/>
        <v>0</v>
      </c>
      <c r="M520" s="342">
        <v>0</v>
      </c>
      <c r="N520" s="343">
        <f t="shared" si="523"/>
        <v>0</v>
      </c>
      <c r="O520" s="344">
        <f t="shared" si="524"/>
        <v>0</v>
      </c>
      <c r="P520" s="51" t="e">
        <f t="shared" si="525"/>
        <v>#DIV/0!</v>
      </c>
      <c r="Q520" s="338">
        <f t="shared" si="526"/>
        <v>0</v>
      </c>
    </row>
    <row r="521" spans="2:17">
      <c r="B521" s="69" t="s">
        <v>2344</v>
      </c>
      <c r="C521" s="61" t="s">
        <v>936</v>
      </c>
      <c r="D521" s="60" t="s">
        <v>879</v>
      </c>
      <c r="E521" s="65" t="s">
        <v>882</v>
      </c>
      <c r="F521" s="61" t="s">
        <v>2</v>
      </c>
      <c r="G521" s="777"/>
      <c r="H521" s="363"/>
      <c r="I521" s="406"/>
      <c r="J521" s="339">
        <v>0</v>
      </c>
      <c r="K521" s="340"/>
      <c r="L521" s="341">
        <f t="shared" si="522"/>
        <v>0</v>
      </c>
      <c r="M521" s="342">
        <v>0</v>
      </c>
      <c r="N521" s="343">
        <f t="shared" si="523"/>
        <v>0</v>
      </c>
      <c r="O521" s="344">
        <f t="shared" si="524"/>
        <v>0</v>
      </c>
      <c r="P521" s="51" t="e">
        <f t="shared" si="525"/>
        <v>#DIV/0!</v>
      </c>
      <c r="Q521" s="338">
        <f t="shared" si="526"/>
        <v>0</v>
      </c>
    </row>
    <row r="522" spans="2:17" ht="22.5">
      <c r="B522" s="69" t="s">
        <v>2345</v>
      </c>
      <c r="C522" s="61" t="s">
        <v>937</v>
      </c>
      <c r="D522" s="60" t="s">
        <v>879</v>
      </c>
      <c r="E522" s="65" t="s">
        <v>883</v>
      </c>
      <c r="F522" s="61" t="s">
        <v>2</v>
      </c>
      <c r="G522" s="777"/>
      <c r="H522" s="363"/>
      <c r="I522" s="406"/>
      <c r="J522" s="339">
        <v>0</v>
      </c>
      <c r="K522" s="340"/>
      <c r="L522" s="341">
        <f t="shared" si="522"/>
        <v>0</v>
      </c>
      <c r="M522" s="342">
        <v>0</v>
      </c>
      <c r="N522" s="343">
        <f t="shared" si="523"/>
        <v>0</v>
      </c>
      <c r="O522" s="344">
        <f t="shared" si="524"/>
        <v>0</v>
      </c>
      <c r="P522" s="51" t="e">
        <f t="shared" si="525"/>
        <v>#DIV/0!</v>
      </c>
      <c r="Q522" s="338">
        <f t="shared" si="526"/>
        <v>0</v>
      </c>
    </row>
    <row r="523" spans="2:17" ht="15" customHeight="1">
      <c r="B523" s="68"/>
      <c r="C523" s="66" t="s">
        <v>805</v>
      </c>
      <c r="D523" s="1055" t="s">
        <v>938</v>
      </c>
      <c r="E523" s="1055"/>
      <c r="F523" s="1055"/>
      <c r="G523" s="764"/>
      <c r="H523" s="764"/>
      <c r="I523" s="67"/>
      <c r="J523" s="252"/>
      <c r="K523" s="253"/>
      <c r="L523" s="254"/>
      <c r="M523" s="147">
        <f t="shared" ref="M523:Q523" si="527">SUM(M524:M526)</f>
        <v>0</v>
      </c>
      <c r="N523" s="62">
        <f t="shared" si="527"/>
        <v>0</v>
      </c>
      <c r="O523" s="265">
        <f t="shared" si="527"/>
        <v>0</v>
      </c>
      <c r="P523" s="261" t="e">
        <f>ROUND(O523/I523,4)</f>
        <v>#DIV/0!</v>
      </c>
      <c r="Q523" s="67">
        <f t="shared" si="527"/>
        <v>0</v>
      </c>
    </row>
    <row r="524" spans="2:17">
      <c r="B524" s="69" t="s">
        <v>2346</v>
      </c>
      <c r="C524" s="61" t="s">
        <v>939</v>
      </c>
      <c r="D524" s="60" t="s">
        <v>879</v>
      </c>
      <c r="E524" s="64" t="s">
        <v>880</v>
      </c>
      <c r="F524" s="61" t="s">
        <v>2</v>
      </c>
      <c r="G524" s="777"/>
      <c r="H524" s="363"/>
      <c r="I524" s="406"/>
      <c r="J524" s="339">
        <v>0</v>
      </c>
      <c r="K524" s="340"/>
      <c r="L524" s="341">
        <f t="shared" ref="L524:L526" si="528">ROUND(J524+K524,2)</f>
        <v>0</v>
      </c>
      <c r="M524" s="342">
        <v>0</v>
      </c>
      <c r="N524" s="343">
        <f t="shared" ref="N524:N526" si="529">ROUND(K524*H524,2)</f>
        <v>0</v>
      </c>
      <c r="O524" s="344">
        <f t="shared" ref="O524:O526" si="530">ROUND(M524+N524,2)</f>
        <v>0</v>
      </c>
      <c r="P524" s="51" t="e">
        <f t="shared" ref="P524:P526" si="531">ROUND(O524/I524,4)</f>
        <v>#DIV/0!</v>
      </c>
      <c r="Q524" s="338">
        <f t="shared" ref="Q524:Q526" si="532">ROUND(I524-O524,2)</f>
        <v>0</v>
      </c>
    </row>
    <row r="525" spans="2:17">
      <c r="B525" s="69" t="s">
        <v>2347</v>
      </c>
      <c r="C525" s="61" t="s">
        <v>940</v>
      </c>
      <c r="D525" s="60" t="s">
        <v>879</v>
      </c>
      <c r="E525" s="65" t="s">
        <v>882</v>
      </c>
      <c r="F525" s="61" t="s">
        <v>2</v>
      </c>
      <c r="G525" s="777"/>
      <c r="H525" s="363"/>
      <c r="I525" s="406"/>
      <c r="J525" s="339">
        <v>0</v>
      </c>
      <c r="K525" s="340"/>
      <c r="L525" s="341">
        <f t="shared" si="528"/>
        <v>0</v>
      </c>
      <c r="M525" s="342">
        <v>0</v>
      </c>
      <c r="N525" s="343">
        <f t="shared" si="529"/>
        <v>0</v>
      </c>
      <c r="O525" s="344">
        <f t="shared" si="530"/>
        <v>0</v>
      </c>
      <c r="P525" s="51" t="e">
        <f t="shared" si="531"/>
        <v>#DIV/0!</v>
      </c>
      <c r="Q525" s="338">
        <f t="shared" si="532"/>
        <v>0</v>
      </c>
    </row>
    <row r="526" spans="2:17" ht="23.25" thickBot="1">
      <c r="B526" s="78" t="s">
        <v>2348</v>
      </c>
      <c r="C526" s="79" t="s">
        <v>941</v>
      </c>
      <c r="D526" s="80" t="s">
        <v>879</v>
      </c>
      <c r="E526" s="81" t="s">
        <v>883</v>
      </c>
      <c r="F526" s="79" t="s">
        <v>2</v>
      </c>
      <c r="G526" s="783"/>
      <c r="H526" s="784"/>
      <c r="I526" s="454"/>
      <c r="J526" s="480">
        <v>0</v>
      </c>
      <c r="K526" s="481"/>
      <c r="L526" s="482">
        <f t="shared" si="528"/>
        <v>0</v>
      </c>
      <c r="M526" s="483">
        <v>0</v>
      </c>
      <c r="N526" s="459">
        <f t="shared" si="529"/>
        <v>0</v>
      </c>
      <c r="O526" s="484">
        <f t="shared" si="530"/>
        <v>0</v>
      </c>
      <c r="P526" s="164" t="e">
        <f t="shared" si="531"/>
        <v>#DIV/0!</v>
      </c>
      <c r="Q526" s="485">
        <f t="shared" si="532"/>
        <v>0</v>
      </c>
    </row>
    <row r="527" spans="2:17" ht="15" thickTop="1">
      <c r="B527" s="73"/>
      <c r="C527" s="74" t="s">
        <v>809</v>
      </c>
      <c r="D527" s="1059" t="s">
        <v>942</v>
      </c>
      <c r="E527" s="1060"/>
      <c r="F527" s="1061"/>
      <c r="G527" s="754"/>
      <c r="H527" s="754"/>
      <c r="I527" s="75"/>
      <c r="J527" s="249"/>
      <c r="K527" s="250"/>
      <c r="L527" s="251"/>
      <c r="M527" s="145">
        <f t="shared" ref="M527:Q527" si="533">M528+M533</f>
        <v>0</v>
      </c>
      <c r="N527" s="146">
        <f t="shared" si="533"/>
        <v>0</v>
      </c>
      <c r="O527" s="264">
        <f t="shared" si="533"/>
        <v>0</v>
      </c>
      <c r="P527" s="261" t="e">
        <f t="shared" ref="P527:P532" si="534">ROUND(O527/I527,4)</f>
        <v>#DIV/0!</v>
      </c>
      <c r="Q527" s="75">
        <f t="shared" si="533"/>
        <v>0</v>
      </c>
    </row>
    <row r="528" spans="2:17" ht="15" customHeight="1">
      <c r="B528" s="68"/>
      <c r="C528" s="66" t="s">
        <v>811</v>
      </c>
      <c r="D528" s="1055" t="s">
        <v>943</v>
      </c>
      <c r="E528" s="1055"/>
      <c r="F528" s="1055"/>
      <c r="G528" s="764"/>
      <c r="H528" s="764"/>
      <c r="I528" s="67"/>
      <c r="J528" s="252"/>
      <c r="K528" s="253"/>
      <c r="L528" s="254"/>
      <c r="M528" s="147">
        <f t="shared" ref="M528:Q528" si="535">SUM(M529:M532)</f>
        <v>0</v>
      </c>
      <c r="N528" s="62">
        <f t="shared" si="535"/>
        <v>0</v>
      </c>
      <c r="O528" s="265">
        <f t="shared" si="535"/>
        <v>0</v>
      </c>
      <c r="P528" s="261" t="e">
        <f t="shared" si="534"/>
        <v>#DIV/0!</v>
      </c>
      <c r="Q528" s="67">
        <f t="shared" si="535"/>
        <v>0</v>
      </c>
    </row>
    <row r="529" spans="2:17">
      <c r="B529" s="69" t="s">
        <v>2349</v>
      </c>
      <c r="C529" s="61" t="s">
        <v>944</v>
      </c>
      <c r="D529" s="60" t="s">
        <v>879</v>
      </c>
      <c r="E529" s="64" t="s">
        <v>880</v>
      </c>
      <c r="F529" s="61" t="s">
        <v>2</v>
      </c>
      <c r="G529" s="777"/>
      <c r="H529" s="363"/>
      <c r="I529" s="406"/>
      <c r="J529" s="339">
        <v>0</v>
      </c>
      <c r="K529" s="340"/>
      <c r="L529" s="341">
        <f t="shared" ref="L529:L532" si="536">ROUND(J529+K529,2)</f>
        <v>0</v>
      </c>
      <c r="M529" s="342">
        <v>0</v>
      </c>
      <c r="N529" s="343">
        <f t="shared" ref="N529:N532" si="537">ROUND(K529*H529,2)</f>
        <v>0</v>
      </c>
      <c r="O529" s="344">
        <f t="shared" ref="O529:O532" si="538">ROUND(M529+N529,2)</f>
        <v>0</v>
      </c>
      <c r="P529" s="51" t="e">
        <f t="shared" si="534"/>
        <v>#DIV/0!</v>
      </c>
      <c r="Q529" s="338">
        <f t="shared" ref="Q529:Q532" si="539">ROUND(I529-O529,2)</f>
        <v>0</v>
      </c>
    </row>
    <row r="530" spans="2:17">
      <c r="B530" s="69" t="s">
        <v>2350</v>
      </c>
      <c r="C530" s="61" t="s">
        <v>945</v>
      </c>
      <c r="D530" s="60" t="s">
        <v>879</v>
      </c>
      <c r="E530" s="65" t="s">
        <v>881</v>
      </c>
      <c r="F530" s="61" t="s">
        <v>2</v>
      </c>
      <c r="G530" s="777"/>
      <c r="H530" s="363"/>
      <c r="I530" s="406"/>
      <c r="J530" s="339">
        <v>0</v>
      </c>
      <c r="K530" s="340"/>
      <c r="L530" s="341">
        <f t="shared" si="536"/>
        <v>0</v>
      </c>
      <c r="M530" s="342">
        <v>0</v>
      </c>
      <c r="N530" s="343">
        <f t="shared" si="537"/>
        <v>0</v>
      </c>
      <c r="O530" s="344">
        <f t="shared" si="538"/>
        <v>0</v>
      </c>
      <c r="P530" s="51" t="e">
        <f t="shared" si="534"/>
        <v>#DIV/0!</v>
      </c>
      <c r="Q530" s="338">
        <f t="shared" si="539"/>
        <v>0</v>
      </c>
    </row>
    <row r="531" spans="2:17">
      <c r="B531" s="69" t="s">
        <v>2351</v>
      </c>
      <c r="C531" s="61" t="s">
        <v>946</v>
      </c>
      <c r="D531" s="60" t="s">
        <v>879</v>
      </c>
      <c r="E531" s="65" t="s">
        <v>882</v>
      </c>
      <c r="F531" s="61" t="s">
        <v>2</v>
      </c>
      <c r="G531" s="777"/>
      <c r="H531" s="363"/>
      <c r="I531" s="406"/>
      <c r="J531" s="339">
        <v>0</v>
      </c>
      <c r="K531" s="340"/>
      <c r="L531" s="341">
        <f t="shared" si="536"/>
        <v>0</v>
      </c>
      <c r="M531" s="342">
        <v>0</v>
      </c>
      <c r="N531" s="343">
        <f t="shared" si="537"/>
        <v>0</v>
      </c>
      <c r="O531" s="344">
        <f t="shared" si="538"/>
        <v>0</v>
      </c>
      <c r="P531" s="51" t="e">
        <f t="shared" si="534"/>
        <v>#DIV/0!</v>
      </c>
      <c r="Q531" s="338">
        <f t="shared" si="539"/>
        <v>0</v>
      </c>
    </row>
    <row r="532" spans="2:17" ht="22.5">
      <c r="B532" s="69" t="s">
        <v>2352</v>
      </c>
      <c r="C532" s="61" t="s">
        <v>947</v>
      </c>
      <c r="D532" s="60" t="s">
        <v>879</v>
      </c>
      <c r="E532" s="65" t="s">
        <v>883</v>
      </c>
      <c r="F532" s="61" t="s">
        <v>2</v>
      </c>
      <c r="G532" s="777"/>
      <c r="H532" s="363"/>
      <c r="I532" s="406"/>
      <c r="J532" s="339">
        <v>0</v>
      </c>
      <c r="K532" s="340"/>
      <c r="L532" s="341">
        <f t="shared" si="536"/>
        <v>0</v>
      </c>
      <c r="M532" s="342">
        <v>0</v>
      </c>
      <c r="N532" s="343">
        <f t="shared" si="537"/>
        <v>0</v>
      </c>
      <c r="O532" s="344">
        <f t="shared" si="538"/>
        <v>0</v>
      </c>
      <c r="P532" s="51" t="e">
        <f t="shared" si="534"/>
        <v>#DIV/0!</v>
      </c>
      <c r="Q532" s="338">
        <f t="shared" si="539"/>
        <v>0</v>
      </c>
    </row>
    <row r="533" spans="2:17" ht="15" customHeight="1">
      <c r="B533" s="68"/>
      <c r="C533" s="66" t="s">
        <v>813</v>
      </c>
      <c r="D533" s="1055" t="s">
        <v>948</v>
      </c>
      <c r="E533" s="1055"/>
      <c r="F533" s="1055"/>
      <c r="G533" s="764"/>
      <c r="H533" s="764"/>
      <c r="I533" s="67"/>
      <c r="J533" s="252"/>
      <c r="K533" s="253"/>
      <c r="L533" s="254"/>
      <c r="M533" s="147">
        <f t="shared" ref="M533:Q533" si="540">SUM(M534:M536)</f>
        <v>0</v>
      </c>
      <c r="N533" s="62">
        <f t="shared" si="540"/>
        <v>0</v>
      </c>
      <c r="O533" s="265">
        <f t="shared" si="540"/>
        <v>0</v>
      </c>
      <c r="P533" s="261" t="e">
        <f>ROUND(O533/I533,4)</f>
        <v>#DIV/0!</v>
      </c>
      <c r="Q533" s="67">
        <f t="shared" si="540"/>
        <v>0</v>
      </c>
    </row>
    <row r="534" spans="2:17">
      <c r="B534" s="69" t="s">
        <v>2353</v>
      </c>
      <c r="C534" s="61" t="s">
        <v>949</v>
      </c>
      <c r="D534" s="60" t="s">
        <v>879</v>
      </c>
      <c r="E534" s="64" t="s">
        <v>880</v>
      </c>
      <c r="F534" s="61" t="s">
        <v>2</v>
      </c>
      <c r="G534" s="777"/>
      <c r="H534" s="363"/>
      <c r="I534" s="406"/>
      <c r="J534" s="339">
        <v>0</v>
      </c>
      <c r="K534" s="340"/>
      <c r="L534" s="341">
        <f t="shared" ref="L534:L536" si="541">ROUND(J534+K534,2)</f>
        <v>0</v>
      </c>
      <c r="M534" s="342">
        <v>0</v>
      </c>
      <c r="N534" s="343">
        <f t="shared" ref="N534:N536" si="542">ROUND(K534*H534,2)</f>
        <v>0</v>
      </c>
      <c r="O534" s="344">
        <f t="shared" ref="O534:O536" si="543">ROUND(M534+N534,2)</f>
        <v>0</v>
      </c>
      <c r="P534" s="51" t="e">
        <f t="shared" ref="P534:P536" si="544">ROUND(O534/I534,4)</f>
        <v>#DIV/0!</v>
      </c>
      <c r="Q534" s="338">
        <f t="shared" ref="Q534:Q536" si="545">ROUND(I534-O534,2)</f>
        <v>0</v>
      </c>
    </row>
    <row r="535" spans="2:17">
      <c r="B535" s="69" t="s">
        <v>2354</v>
      </c>
      <c r="C535" s="61" t="s">
        <v>950</v>
      </c>
      <c r="D535" s="60" t="s">
        <v>879</v>
      </c>
      <c r="E535" s="65" t="s">
        <v>882</v>
      </c>
      <c r="F535" s="61" t="s">
        <v>2</v>
      </c>
      <c r="G535" s="777"/>
      <c r="H535" s="363"/>
      <c r="I535" s="406"/>
      <c r="J535" s="339">
        <v>0</v>
      </c>
      <c r="K535" s="340"/>
      <c r="L535" s="341">
        <f t="shared" si="541"/>
        <v>0</v>
      </c>
      <c r="M535" s="342">
        <v>0</v>
      </c>
      <c r="N535" s="343">
        <f t="shared" si="542"/>
        <v>0</v>
      </c>
      <c r="O535" s="344">
        <f t="shared" si="543"/>
        <v>0</v>
      </c>
      <c r="P535" s="51" t="e">
        <f t="shared" si="544"/>
        <v>#DIV/0!</v>
      </c>
      <c r="Q535" s="338">
        <f t="shared" si="545"/>
        <v>0</v>
      </c>
    </row>
    <row r="536" spans="2:17" ht="23.25" thickBot="1">
      <c r="B536" s="78" t="s">
        <v>2355</v>
      </c>
      <c r="C536" s="79" t="s">
        <v>951</v>
      </c>
      <c r="D536" s="80" t="s">
        <v>879</v>
      </c>
      <c r="E536" s="81" t="s">
        <v>883</v>
      </c>
      <c r="F536" s="79" t="s">
        <v>2</v>
      </c>
      <c r="G536" s="783"/>
      <c r="H536" s="784"/>
      <c r="I536" s="454"/>
      <c r="J536" s="480">
        <v>0</v>
      </c>
      <c r="K536" s="481"/>
      <c r="L536" s="482">
        <f t="shared" si="541"/>
        <v>0</v>
      </c>
      <c r="M536" s="483">
        <v>0</v>
      </c>
      <c r="N536" s="459">
        <f t="shared" si="542"/>
        <v>0</v>
      </c>
      <c r="O536" s="484">
        <f t="shared" si="543"/>
        <v>0</v>
      </c>
      <c r="P536" s="164" t="e">
        <f t="shared" si="544"/>
        <v>#DIV/0!</v>
      </c>
      <c r="Q536" s="485">
        <f t="shared" si="545"/>
        <v>0</v>
      </c>
    </row>
    <row r="537" spans="2:17" ht="22.5" customHeight="1" thickTop="1">
      <c r="B537" s="73"/>
      <c r="C537" s="74" t="s">
        <v>819</v>
      </c>
      <c r="D537" s="1059" t="s">
        <v>952</v>
      </c>
      <c r="E537" s="1060"/>
      <c r="F537" s="1061"/>
      <c r="G537" s="754"/>
      <c r="H537" s="754"/>
      <c r="I537" s="75"/>
      <c r="J537" s="249"/>
      <c r="K537" s="250"/>
      <c r="L537" s="251"/>
      <c r="M537" s="145">
        <f t="shared" ref="M537:Q537" si="546">M538+M542+M546+M550+M555+M560+M565+M570+M575+M580+M585+M590+M595+M600</f>
        <v>0</v>
      </c>
      <c r="N537" s="146">
        <f t="shared" si="546"/>
        <v>0</v>
      </c>
      <c r="O537" s="264">
        <f t="shared" si="546"/>
        <v>0</v>
      </c>
      <c r="P537" s="261" t="e">
        <f t="shared" ref="P537:P541" si="547">ROUND(O537/I537,4)</f>
        <v>#DIV/0!</v>
      </c>
      <c r="Q537" s="75">
        <f t="shared" si="546"/>
        <v>0</v>
      </c>
    </row>
    <row r="538" spans="2:17" ht="15" customHeight="1">
      <c r="B538" s="68"/>
      <c r="C538" s="66" t="s">
        <v>821</v>
      </c>
      <c r="D538" s="1055" t="s">
        <v>953</v>
      </c>
      <c r="E538" s="1055"/>
      <c r="F538" s="1055"/>
      <c r="G538" s="764"/>
      <c r="H538" s="764"/>
      <c r="I538" s="67"/>
      <c r="J538" s="252"/>
      <c r="K538" s="253"/>
      <c r="L538" s="254"/>
      <c r="M538" s="147">
        <f t="shared" ref="M538:Q538" si="548">SUM(M539:M541)</f>
        <v>0</v>
      </c>
      <c r="N538" s="62">
        <f t="shared" si="548"/>
        <v>0</v>
      </c>
      <c r="O538" s="265">
        <f t="shared" si="548"/>
        <v>0</v>
      </c>
      <c r="P538" s="261" t="e">
        <f t="shared" si="547"/>
        <v>#DIV/0!</v>
      </c>
      <c r="Q538" s="67">
        <f t="shared" si="548"/>
        <v>0</v>
      </c>
    </row>
    <row r="539" spans="2:17">
      <c r="B539" s="69" t="s">
        <v>2356</v>
      </c>
      <c r="C539" s="61" t="s">
        <v>954</v>
      </c>
      <c r="D539" s="60" t="s">
        <v>879</v>
      </c>
      <c r="E539" s="64" t="s">
        <v>880</v>
      </c>
      <c r="F539" s="61" t="s">
        <v>2</v>
      </c>
      <c r="G539" s="777"/>
      <c r="H539" s="363"/>
      <c r="I539" s="406"/>
      <c r="J539" s="339">
        <v>0</v>
      </c>
      <c r="K539" s="340"/>
      <c r="L539" s="341">
        <f t="shared" ref="L539:L541" si="549">ROUND(J539+K539,2)</f>
        <v>0</v>
      </c>
      <c r="M539" s="342">
        <v>0</v>
      </c>
      <c r="N539" s="343">
        <f t="shared" ref="N539:N541" si="550">ROUND(K539*H539,2)</f>
        <v>0</v>
      </c>
      <c r="O539" s="344">
        <f t="shared" ref="O539:O541" si="551">ROUND(M539+N539,2)</f>
        <v>0</v>
      </c>
      <c r="P539" s="51" t="e">
        <f t="shared" si="547"/>
        <v>#DIV/0!</v>
      </c>
      <c r="Q539" s="338">
        <f t="shared" ref="Q539:Q541" si="552">ROUND(I539-O539,2)</f>
        <v>0</v>
      </c>
    </row>
    <row r="540" spans="2:17">
      <c r="B540" s="69" t="s">
        <v>2357</v>
      </c>
      <c r="C540" s="61" t="s">
        <v>955</v>
      </c>
      <c r="D540" s="60" t="s">
        <v>879</v>
      </c>
      <c r="E540" s="65" t="s">
        <v>882</v>
      </c>
      <c r="F540" s="61" t="s">
        <v>2</v>
      </c>
      <c r="G540" s="777"/>
      <c r="H540" s="363"/>
      <c r="I540" s="406"/>
      <c r="J540" s="339">
        <v>0</v>
      </c>
      <c r="K540" s="340"/>
      <c r="L540" s="341">
        <f t="shared" si="549"/>
        <v>0</v>
      </c>
      <c r="M540" s="342">
        <v>0</v>
      </c>
      <c r="N540" s="343">
        <f t="shared" si="550"/>
        <v>0</v>
      </c>
      <c r="O540" s="344">
        <f t="shared" si="551"/>
        <v>0</v>
      </c>
      <c r="P540" s="51" t="e">
        <f t="shared" si="547"/>
        <v>#DIV/0!</v>
      </c>
      <c r="Q540" s="338">
        <f t="shared" si="552"/>
        <v>0</v>
      </c>
    </row>
    <row r="541" spans="2:17" ht="22.5">
      <c r="B541" s="69" t="s">
        <v>2358</v>
      </c>
      <c r="C541" s="61" t="s">
        <v>956</v>
      </c>
      <c r="D541" s="60" t="s">
        <v>879</v>
      </c>
      <c r="E541" s="65" t="s">
        <v>883</v>
      </c>
      <c r="F541" s="61" t="s">
        <v>2</v>
      </c>
      <c r="G541" s="777"/>
      <c r="H541" s="363"/>
      <c r="I541" s="406"/>
      <c r="J541" s="339">
        <v>0</v>
      </c>
      <c r="K541" s="340"/>
      <c r="L541" s="341">
        <f t="shared" si="549"/>
        <v>0</v>
      </c>
      <c r="M541" s="342">
        <v>0</v>
      </c>
      <c r="N541" s="343">
        <f t="shared" si="550"/>
        <v>0</v>
      </c>
      <c r="O541" s="344">
        <f t="shared" si="551"/>
        <v>0</v>
      </c>
      <c r="P541" s="51" t="e">
        <f t="shared" si="547"/>
        <v>#DIV/0!</v>
      </c>
      <c r="Q541" s="338">
        <f t="shared" si="552"/>
        <v>0</v>
      </c>
    </row>
    <row r="542" spans="2:17" ht="15" customHeight="1">
      <c r="B542" s="68"/>
      <c r="C542" s="66" t="s">
        <v>822</v>
      </c>
      <c r="D542" s="1055" t="s">
        <v>957</v>
      </c>
      <c r="E542" s="1055"/>
      <c r="F542" s="1055"/>
      <c r="G542" s="764"/>
      <c r="H542" s="764"/>
      <c r="I542" s="67"/>
      <c r="J542" s="252"/>
      <c r="K542" s="253"/>
      <c r="L542" s="254"/>
      <c r="M542" s="147">
        <f t="shared" ref="M542:Q542" si="553">SUM(M543:M545)</f>
        <v>0</v>
      </c>
      <c r="N542" s="62">
        <f t="shared" si="553"/>
        <v>0</v>
      </c>
      <c r="O542" s="265">
        <f t="shared" si="553"/>
        <v>0</v>
      </c>
      <c r="P542" s="261" t="e">
        <f>ROUND(O542/I542,4)</f>
        <v>#DIV/0!</v>
      </c>
      <c r="Q542" s="67">
        <f t="shared" si="553"/>
        <v>0</v>
      </c>
    </row>
    <row r="543" spans="2:17">
      <c r="B543" s="69" t="s">
        <v>2359</v>
      </c>
      <c r="C543" s="61" t="s">
        <v>958</v>
      </c>
      <c r="D543" s="60" t="s">
        <v>879</v>
      </c>
      <c r="E543" s="64" t="s">
        <v>880</v>
      </c>
      <c r="F543" s="61" t="s">
        <v>2</v>
      </c>
      <c r="G543" s="777"/>
      <c r="H543" s="363"/>
      <c r="I543" s="406"/>
      <c r="J543" s="339">
        <v>0</v>
      </c>
      <c r="K543" s="340"/>
      <c r="L543" s="341">
        <f t="shared" ref="L543:L545" si="554">ROUND(J543+K543,2)</f>
        <v>0</v>
      </c>
      <c r="M543" s="342">
        <v>0</v>
      </c>
      <c r="N543" s="343">
        <f t="shared" ref="N543:N545" si="555">ROUND(K543*H543,2)</f>
        <v>0</v>
      </c>
      <c r="O543" s="344">
        <f t="shared" ref="O543:O545" si="556">ROUND(M543+N543,2)</f>
        <v>0</v>
      </c>
      <c r="P543" s="51" t="e">
        <f t="shared" ref="P543:P545" si="557">ROUND(O543/I543,4)</f>
        <v>#DIV/0!</v>
      </c>
      <c r="Q543" s="338">
        <f t="shared" ref="Q543:Q545" si="558">ROUND(I543-O543,2)</f>
        <v>0</v>
      </c>
    </row>
    <row r="544" spans="2:17">
      <c r="B544" s="69" t="s">
        <v>2360</v>
      </c>
      <c r="C544" s="61" t="s">
        <v>959</v>
      </c>
      <c r="D544" s="60" t="s">
        <v>879</v>
      </c>
      <c r="E544" s="65" t="s">
        <v>882</v>
      </c>
      <c r="F544" s="61" t="s">
        <v>2</v>
      </c>
      <c r="G544" s="777"/>
      <c r="H544" s="363"/>
      <c r="I544" s="406"/>
      <c r="J544" s="339">
        <v>0</v>
      </c>
      <c r="K544" s="340"/>
      <c r="L544" s="341">
        <f t="shared" si="554"/>
        <v>0</v>
      </c>
      <c r="M544" s="342">
        <v>0</v>
      </c>
      <c r="N544" s="343">
        <f t="shared" si="555"/>
        <v>0</v>
      </c>
      <c r="O544" s="344">
        <f t="shared" si="556"/>
        <v>0</v>
      </c>
      <c r="P544" s="51" t="e">
        <f t="shared" si="557"/>
        <v>#DIV/0!</v>
      </c>
      <c r="Q544" s="338">
        <f t="shared" si="558"/>
        <v>0</v>
      </c>
    </row>
    <row r="545" spans="2:17" ht="22.5">
      <c r="B545" s="69" t="s">
        <v>2361</v>
      </c>
      <c r="C545" s="61" t="s">
        <v>960</v>
      </c>
      <c r="D545" s="60" t="s">
        <v>879</v>
      </c>
      <c r="E545" s="65" t="s">
        <v>883</v>
      </c>
      <c r="F545" s="61" t="s">
        <v>2</v>
      </c>
      <c r="G545" s="777"/>
      <c r="H545" s="363"/>
      <c r="I545" s="406"/>
      <c r="J545" s="339">
        <v>0</v>
      </c>
      <c r="K545" s="340"/>
      <c r="L545" s="341">
        <f t="shared" si="554"/>
        <v>0</v>
      </c>
      <c r="M545" s="342">
        <v>0</v>
      </c>
      <c r="N545" s="343">
        <f t="shared" si="555"/>
        <v>0</v>
      </c>
      <c r="O545" s="344">
        <f t="shared" si="556"/>
        <v>0</v>
      </c>
      <c r="P545" s="51" t="e">
        <f t="shared" si="557"/>
        <v>#DIV/0!</v>
      </c>
      <c r="Q545" s="338">
        <f t="shared" si="558"/>
        <v>0</v>
      </c>
    </row>
    <row r="546" spans="2:17" ht="15" customHeight="1">
      <c r="B546" s="68"/>
      <c r="C546" s="66" t="s">
        <v>823</v>
      </c>
      <c r="D546" s="1055" t="s">
        <v>961</v>
      </c>
      <c r="E546" s="1055"/>
      <c r="F546" s="1055"/>
      <c r="G546" s="764"/>
      <c r="H546" s="764"/>
      <c r="I546" s="67"/>
      <c r="J546" s="252"/>
      <c r="K546" s="253"/>
      <c r="L546" s="254"/>
      <c r="M546" s="147">
        <f t="shared" ref="M546:Q546" si="559">SUM(M547:M549)</f>
        <v>0</v>
      </c>
      <c r="N546" s="62">
        <f t="shared" si="559"/>
        <v>0</v>
      </c>
      <c r="O546" s="265">
        <f t="shared" si="559"/>
        <v>0</v>
      </c>
      <c r="P546" s="261" t="e">
        <f>ROUND(O546/I546,4)</f>
        <v>#DIV/0!</v>
      </c>
      <c r="Q546" s="67">
        <f t="shared" si="559"/>
        <v>0</v>
      </c>
    </row>
    <row r="547" spans="2:17">
      <c r="B547" s="69" t="s">
        <v>2362</v>
      </c>
      <c r="C547" s="61" t="s">
        <v>962</v>
      </c>
      <c r="D547" s="60" t="s">
        <v>879</v>
      </c>
      <c r="E547" s="64" t="s">
        <v>880</v>
      </c>
      <c r="F547" s="61" t="s">
        <v>2</v>
      </c>
      <c r="G547" s="777"/>
      <c r="H547" s="363"/>
      <c r="I547" s="406"/>
      <c r="J547" s="339">
        <v>0</v>
      </c>
      <c r="K547" s="340"/>
      <c r="L547" s="341">
        <f t="shared" ref="L547:L549" si="560">ROUND(J547+K547,2)</f>
        <v>0</v>
      </c>
      <c r="M547" s="342">
        <v>0</v>
      </c>
      <c r="N547" s="343">
        <f t="shared" ref="N547:N549" si="561">ROUND(K547*H547,2)</f>
        <v>0</v>
      </c>
      <c r="O547" s="344">
        <f t="shared" ref="O547:O549" si="562">ROUND(M547+N547,2)</f>
        <v>0</v>
      </c>
      <c r="P547" s="51" t="e">
        <f t="shared" ref="P547:P549" si="563">ROUND(O547/I547,4)</f>
        <v>#DIV/0!</v>
      </c>
      <c r="Q547" s="338">
        <f t="shared" ref="Q547:Q549" si="564">ROUND(I547-O547,2)</f>
        <v>0</v>
      </c>
    </row>
    <row r="548" spans="2:17">
      <c r="B548" s="69" t="s">
        <v>2363</v>
      </c>
      <c r="C548" s="61" t="s">
        <v>963</v>
      </c>
      <c r="D548" s="60" t="s">
        <v>879</v>
      </c>
      <c r="E548" s="65" t="s">
        <v>882</v>
      </c>
      <c r="F548" s="61" t="s">
        <v>2</v>
      </c>
      <c r="G548" s="777"/>
      <c r="H548" s="363"/>
      <c r="I548" s="406"/>
      <c r="J548" s="339">
        <v>0</v>
      </c>
      <c r="K548" s="340"/>
      <c r="L548" s="341">
        <f t="shared" si="560"/>
        <v>0</v>
      </c>
      <c r="M548" s="342">
        <v>0</v>
      </c>
      <c r="N548" s="343">
        <f t="shared" si="561"/>
        <v>0</v>
      </c>
      <c r="O548" s="344">
        <f t="shared" si="562"/>
        <v>0</v>
      </c>
      <c r="P548" s="51" t="e">
        <f t="shared" si="563"/>
        <v>#DIV/0!</v>
      </c>
      <c r="Q548" s="338">
        <f t="shared" si="564"/>
        <v>0</v>
      </c>
    </row>
    <row r="549" spans="2:17" ht="22.5">
      <c r="B549" s="69" t="s">
        <v>2364</v>
      </c>
      <c r="C549" s="61" t="s">
        <v>964</v>
      </c>
      <c r="D549" s="60" t="s">
        <v>879</v>
      </c>
      <c r="E549" s="65" t="s">
        <v>883</v>
      </c>
      <c r="F549" s="61" t="s">
        <v>2</v>
      </c>
      <c r="G549" s="777"/>
      <c r="H549" s="363"/>
      <c r="I549" s="406"/>
      <c r="J549" s="339">
        <v>0</v>
      </c>
      <c r="K549" s="340"/>
      <c r="L549" s="341">
        <f t="shared" si="560"/>
        <v>0</v>
      </c>
      <c r="M549" s="342">
        <v>0</v>
      </c>
      <c r="N549" s="343">
        <f t="shared" si="561"/>
        <v>0</v>
      </c>
      <c r="O549" s="344">
        <f t="shared" si="562"/>
        <v>0</v>
      </c>
      <c r="P549" s="51" t="e">
        <f t="shared" si="563"/>
        <v>#DIV/0!</v>
      </c>
      <c r="Q549" s="338">
        <f t="shared" si="564"/>
        <v>0</v>
      </c>
    </row>
    <row r="550" spans="2:17" ht="15" customHeight="1">
      <c r="B550" s="68"/>
      <c r="C550" s="66" t="s">
        <v>824</v>
      </c>
      <c r="D550" s="1055" t="s">
        <v>965</v>
      </c>
      <c r="E550" s="1055"/>
      <c r="F550" s="1055"/>
      <c r="G550" s="764"/>
      <c r="H550" s="764"/>
      <c r="I550" s="67"/>
      <c r="J550" s="252"/>
      <c r="K550" s="253"/>
      <c r="L550" s="254"/>
      <c r="M550" s="147">
        <f t="shared" ref="M550:Q550" si="565">SUM(M551:M554)</f>
        <v>0</v>
      </c>
      <c r="N550" s="62">
        <f t="shared" si="565"/>
        <v>0</v>
      </c>
      <c r="O550" s="265">
        <f t="shared" si="565"/>
        <v>0</v>
      </c>
      <c r="P550" s="261" t="e">
        <f>ROUND(O550/I550,4)</f>
        <v>#DIV/0!</v>
      </c>
      <c r="Q550" s="67">
        <f t="shared" si="565"/>
        <v>0</v>
      </c>
    </row>
    <row r="551" spans="2:17">
      <c r="B551" s="69" t="s">
        <v>2365</v>
      </c>
      <c r="C551" s="61" t="s">
        <v>966</v>
      </c>
      <c r="D551" s="60" t="s">
        <v>879</v>
      </c>
      <c r="E551" s="64" t="s">
        <v>880</v>
      </c>
      <c r="F551" s="61" t="s">
        <v>2</v>
      </c>
      <c r="G551" s="777"/>
      <c r="H551" s="363"/>
      <c r="I551" s="406"/>
      <c r="J551" s="339">
        <v>0</v>
      </c>
      <c r="K551" s="340"/>
      <c r="L551" s="341">
        <f t="shared" ref="L551:L554" si="566">ROUND(J551+K551,2)</f>
        <v>0</v>
      </c>
      <c r="M551" s="342">
        <v>0</v>
      </c>
      <c r="N551" s="343">
        <f t="shared" ref="N551:N554" si="567">ROUND(K551*H551,2)</f>
        <v>0</v>
      </c>
      <c r="O551" s="344">
        <f t="shared" ref="O551:O554" si="568">ROUND(M551+N551,2)</f>
        <v>0</v>
      </c>
      <c r="P551" s="51" t="e">
        <f t="shared" ref="P551:P554" si="569">ROUND(O551/I551,4)</f>
        <v>#DIV/0!</v>
      </c>
      <c r="Q551" s="338">
        <f t="shared" ref="Q551:Q554" si="570">ROUND(I551-O551,2)</f>
        <v>0</v>
      </c>
    </row>
    <row r="552" spans="2:17">
      <c r="B552" s="69" t="s">
        <v>2366</v>
      </c>
      <c r="C552" s="61" t="s">
        <v>967</v>
      </c>
      <c r="D552" s="60" t="s">
        <v>879</v>
      </c>
      <c r="E552" s="64" t="s">
        <v>881</v>
      </c>
      <c r="F552" s="61" t="s">
        <v>2</v>
      </c>
      <c r="G552" s="777"/>
      <c r="H552" s="363"/>
      <c r="I552" s="406"/>
      <c r="J552" s="339">
        <v>0</v>
      </c>
      <c r="K552" s="340"/>
      <c r="L552" s="341">
        <f t="shared" si="566"/>
        <v>0</v>
      </c>
      <c r="M552" s="342">
        <v>0</v>
      </c>
      <c r="N552" s="343">
        <f t="shared" si="567"/>
        <v>0</v>
      </c>
      <c r="O552" s="344">
        <f t="shared" si="568"/>
        <v>0</v>
      </c>
      <c r="P552" s="51" t="e">
        <f t="shared" si="569"/>
        <v>#DIV/0!</v>
      </c>
      <c r="Q552" s="338">
        <f t="shared" si="570"/>
        <v>0</v>
      </c>
    </row>
    <row r="553" spans="2:17">
      <c r="B553" s="69" t="s">
        <v>2367</v>
      </c>
      <c r="C553" s="61" t="s">
        <v>968</v>
      </c>
      <c r="D553" s="60" t="s">
        <v>879</v>
      </c>
      <c r="E553" s="65" t="s">
        <v>882</v>
      </c>
      <c r="F553" s="61" t="s">
        <v>2</v>
      </c>
      <c r="G553" s="777"/>
      <c r="H553" s="363"/>
      <c r="I553" s="406"/>
      <c r="J553" s="339">
        <v>0</v>
      </c>
      <c r="K553" s="340"/>
      <c r="L553" s="341">
        <f t="shared" si="566"/>
        <v>0</v>
      </c>
      <c r="M553" s="342">
        <v>0</v>
      </c>
      <c r="N553" s="343">
        <f t="shared" si="567"/>
        <v>0</v>
      </c>
      <c r="O553" s="344">
        <f t="shared" si="568"/>
        <v>0</v>
      </c>
      <c r="P553" s="51" t="e">
        <f t="shared" si="569"/>
        <v>#DIV/0!</v>
      </c>
      <c r="Q553" s="338">
        <f t="shared" si="570"/>
        <v>0</v>
      </c>
    </row>
    <row r="554" spans="2:17" ht="22.5">
      <c r="B554" s="69" t="s">
        <v>2368</v>
      </c>
      <c r="C554" s="61" t="s">
        <v>969</v>
      </c>
      <c r="D554" s="60" t="s">
        <v>879</v>
      </c>
      <c r="E554" s="65" t="s">
        <v>883</v>
      </c>
      <c r="F554" s="61" t="s">
        <v>2</v>
      </c>
      <c r="G554" s="777"/>
      <c r="H554" s="363"/>
      <c r="I554" s="406"/>
      <c r="J554" s="339">
        <v>0</v>
      </c>
      <c r="K554" s="340"/>
      <c r="L554" s="341">
        <f t="shared" si="566"/>
        <v>0</v>
      </c>
      <c r="M554" s="342">
        <v>0</v>
      </c>
      <c r="N554" s="343">
        <f t="shared" si="567"/>
        <v>0</v>
      </c>
      <c r="O554" s="344">
        <f t="shared" si="568"/>
        <v>0</v>
      </c>
      <c r="P554" s="51" t="e">
        <f t="shared" si="569"/>
        <v>#DIV/0!</v>
      </c>
      <c r="Q554" s="338">
        <f t="shared" si="570"/>
        <v>0</v>
      </c>
    </row>
    <row r="555" spans="2:17" ht="15" customHeight="1">
      <c r="B555" s="68"/>
      <c r="C555" s="66" t="s">
        <v>970</v>
      </c>
      <c r="D555" s="1055" t="s">
        <v>971</v>
      </c>
      <c r="E555" s="1055"/>
      <c r="F555" s="1055"/>
      <c r="G555" s="764"/>
      <c r="H555" s="764"/>
      <c r="I555" s="67"/>
      <c r="J555" s="252"/>
      <c r="K555" s="253"/>
      <c r="L555" s="254"/>
      <c r="M555" s="147">
        <f t="shared" ref="M555:Q555" si="571">SUM(M556:M559)</f>
        <v>0</v>
      </c>
      <c r="N555" s="62">
        <f t="shared" si="571"/>
        <v>0</v>
      </c>
      <c r="O555" s="265">
        <f t="shared" si="571"/>
        <v>0</v>
      </c>
      <c r="P555" s="261" t="e">
        <f>ROUND(O555/I555,4)</f>
        <v>#DIV/0!</v>
      </c>
      <c r="Q555" s="67">
        <f t="shared" si="571"/>
        <v>0</v>
      </c>
    </row>
    <row r="556" spans="2:17">
      <c r="B556" s="69" t="s">
        <v>2369</v>
      </c>
      <c r="C556" s="61" t="s">
        <v>972</v>
      </c>
      <c r="D556" s="60" t="s">
        <v>879</v>
      </c>
      <c r="E556" s="64" t="s">
        <v>880</v>
      </c>
      <c r="F556" s="61" t="s">
        <v>2</v>
      </c>
      <c r="G556" s="777"/>
      <c r="H556" s="363"/>
      <c r="I556" s="406"/>
      <c r="J556" s="339">
        <v>0</v>
      </c>
      <c r="K556" s="340"/>
      <c r="L556" s="341">
        <f t="shared" ref="L556:L559" si="572">ROUND(J556+K556,2)</f>
        <v>0</v>
      </c>
      <c r="M556" s="342">
        <v>0</v>
      </c>
      <c r="N556" s="343">
        <f t="shared" ref="N556:N559" si="573">ROUND(K556*H556,2)</f>
        <v>0</v>
      </c>
      <c r="O556" s="344">
        <f t="shared" ref="O556:O559" si="574">ROUND(M556+N556,2)</f>
        <v>0</v>
      </c>
      <c r="P556" s="51" t="e">
        <f t="shared" ref="P556:P559" si="575">ROUND(O556/I556,4)</f>
        <v>#DIV/0!</v>
      </c>
      <c r="Q556" s="338">
        <f t="shared" ref="Q556:Q559" si="576">ROUND(I556-O556,2)</f>
        <v>0</v>
      </c>
    </row>
    <row r="557" spans="2:17">
      <c r="B557" s="69" t="s">
        <v>2370</v>
      </c>
      <c r="C557" s="61" t="s">
        <v>973</v>
      </c>
      <c r="D557" s="60" t="s">
        <v>879</v>
      </c>
      <c r="E557" s="64" t="s">
        <v>881</v>
      </c>
      <c r="F557" s="61" t="s">
        <v>2</v>
      </c>
      <c r="G557" s="777"/>
      <c r="H557" s="363"/>
      <c r="I557" s="406"/>
      <c r="J557" s="339">
        <v>0</v>
      </c>
      <c r="K557" s="340"/>
      <c r="L557" s="341">
        <f t="shared" si="572"/>
        <v>0</v>
      </c>
      <c r="M557" s="342">
        <v>0</v>
      </c>
      <c r="N557" s="343">
        <f t="shared" si="573"/>
        <v>0</v>
      </c>
      <c r="O557" s="344">
        <f t="shared" si="574"/>
        <v>0</v>
      </c>
      <c r="P557" s="51" t="e">
        <f t="shared" si="575"/>
        <v>#DIV/0!</v>
      </c>
      <c r="Q557" s="338">
        <f t="shared" si="576"/>
        <v>0</v>
      </c>
    </row>
    <row r="558" spans="2:17">
      <c r="B558" s="69" t="s">
        <v>2371</v>
      </c>
      <c r="C558" s="61" t="s">
        <v>974</v>
      </c>
      <c r="D558" s="60" t="s">
        <v>879</v>
      </c>
      <c r="E558" s="65" t="s">
        <v>882</v>
      </c>
      <c r="F558" s="61" t="s">
        <v>2</v>
      </c>
      <c r="G558" s="777"/>
      <c r="H558" s="363"/>
      <c r="I558" s="406"/>
      <c r="J558" s="339">
        <v>0</v>
      </c>
      <c r="K558" s="340"/>
      <c r="L558" s="341">
        <f t="shared" si="572"/>
        <v>0</v>
      </c>
      <c r="M558" s="342">
        <v>0</v>
      </c>
      <c r="N558" s="343">
        <f t="shared" si="573"/>
        <v>0</v>
      </c>
      <c r="O558" s="344">
        <f t="shared" si="574"/>
        <v>0</v>
      </c>
      <c r="P558" s="51" t="e">
        <f t="shared" si="575"/>
        <v>#DIV/0!</v>
      </c>
      <c r="Q558" s="338">
        <f t="shared" si="576"/>
        <v>0</v>
      </c>
    </row>
    <row r="559" spans="2:17" ht="22.5">
      <c r="B559" s="69" t="s">
        <v>2372</v>
      </c>
      <c r="C559" s="61" t="s">
        <v>975</v>
      </c>
      <c r="D559" s="60" t="s">
        <v>879</v>
      </c>
      <c r="E559" s="65" t="s">
        <v>883</v>
      </c>
      <c r="F559" s="61" t="s">
        <v>2</v>
      </c>
      <c r="G559" s="777"/>
      <c r="H559" s="363"/>
      <c r="I559" s="406"/>
      <c r="J559" s="339">
        <v>0</v>
      </c>
      <c r="K559" s="340"/>
      <c r="L559" s="341">
        <f t="shared" si="572"/>
        <v>0</v>
      </c>
      <c r="M559" s="342">
        <v>0</v>
      </c>
      <c r="N559" s="343">
        <f t="shared" si="573"/>
        <v>0</v>
      </c>
      <c r="O559" s="344">
        <f t="shared" si="574"/>
        <v>0</v>
      </c>
      <c r="P559" s="51" t="e">
        <f t="shared" si="575"/>
        <v>#DIV/0!</v>
      </c>
      <c r="Q559" s="338">
        <f t="shared" si="576"/>
        <v>0</v>
      </c>
    </row>
    <row r="560" spans="2:17" ht="15" customHeight="1">
      <c r="B560" s="68"/>
      <c r="C560" s="66" t="s">
        <v>976</v>
      </c>
      <c r="D560" s="1055" t="s">
        <v>977</v>
      </c>
      <c r="E560" s="1055"/>
      <c r="F560" s="1055"/>
      <c r="G560" s="764"/>
      <c r="H560" s="764"/>
      <c r="I560" s="67"/>
      <c r="J560" s="252"/>
      <c r="K560" s="253"/>
      <c r="L560" s="254"/>
      <c r="M560" s="147">
        <f t="shared" ref="M560:Q560" si="577">SUM(M561:M564)</f>
        <v>0</v>
      </c>
      <c r="N560" s="62">
        <f t="shared" si="577"/>
        <v>0</v>
      </c>
      <c r="O560" s="265">
        <f t="shared" si="577"/>
        <v>0</v>
      </c>
      <c r="P560" s="261" t="e">
        <f>ROUND(O560/I560,4)</f>
        <v>#DIV/0!</v>
      </c>
      <c r="Q560" s="67">
        <f t="shared" si="577"/>
        <v>0</v>
      </c>
    </row>
    <row r="561" spans="2:17">
      <c r="B561" s="69" t="s">
        <v>2373</v>
      </c>
      <c r="C561" s="61" t="s">
        <v>978</v>
      </c>
      <c r="D561" s="60" t="s">
        <v>879</v>
      </c>
      <c r="E561" s="64" t="s">
        <v>880</v>
      </c>
      <c r="F561" s="61" t="s">
        <v>2</v>
      </c>
      <c r="G561" s="777"/>
      <c r="H561" s="363"/>
      <c r="I561" s="406"/>
      <c r="J561" s="339">
        <v>0</v>
      </c>
      <c r="K561" s="340"/>
      <c r="L561" s="341">
        <f t="shared" ref="L561:L564" si="578">ROUND(J561+K561,2)</f>
        <v>0</v>
      </c>
      <c r="M561" s="342">
        <v>0</v>
      </c>
      <c r="N561" s="343">
        <f t="shared" ref="N561:N564" si="579">ROUND(K561*H561,2)</f>
        <v>0</v>
      </c>
      <c r="O561" s="344">
        <f t="shared" ref="O561:O564" si="580">ROUND(M561+N561,2)</f>
        <v>0</v>
      </c>
      <c r="P561" s="51" t="e">
        <f t="shared" ref="P561:P564" si="581">ROUND(O561/I561,4)</f>
        <v>#DIV/0!</v>
      </c>
      <c r="Q561" s="338">
        <f t="shared" ref="Q561:Q564" si="582">ROUND(I561-O561,2)</f>
        <v>0</v>
      </c>
    </row>
    <row r="562" spans="2:17">
      <c r="B562" s="69" t="s">
        <v>2374</v>
      </c>
      <c r="C562" s="61" t="s">
        <v>979</v>
      </c>
      <c r="D562" s="60" t="s">
        <v>879</v>
      </c>
      <c r="E562" s="64" t="s">
        <v>881</v>
      </c>
      <c r="F562" s="61" t="s">
        <v>2</v>
      </c>
      <c r="G562" s="777"/>
      <c r="H562" s="363"/>
      <c r="I562" s="406"/>
      <c r="J562" s="339">
        <v>0</v>
      </c>
      <c r="K562" s="340"/>
      <c r="L562" s="341">
        <f t="shared" si="578"/>
        <v>0</v>
      </c>
      <c r="M562" s="342">
        <v>0</v>
      </c>
      <c r="N562" s="343">
        <f t="shared" si="579"/>
        <v>0</v>
      </c>
      <c r="O562" s="344">
        <f t="shared" si="580"/>
        <v>0</v>
      </c>
      <c r="P562" s="51" t="e">
        <f t="shared" si="581"/>
        <v>#DIV/0!</v>
      </c>
      <c r="Q562" s="338">
        <f t="shared" si="582"/>
        <v>0</v>
      </c>
    </row>
    <row r="563" spans="2:17">
      <c r="B563" s="69" t="s">
        <v>2375</v>
      </c>
      <c r="C563" s="61" t="s">
        <v>980</v>
      </c>
      <c r="D563" s="60" t="s">
        <v>879</v>
      </c>
      <c r="E563" s="65" t="s">
        <v>882</v>
      </c>
      <c r="F563" s="61" t="s">
        <v>2</v>
      </c>
      <c r="G563" s="777"/>
      <c r="H563" s="363"/>
      <c r="I563" s="406"/>
      <c r="J563" s="339">
        <v>0</v>
      </c>
      <c r="K563" s="340"/>
      <c r="L563" s="341">
        <f t="shared" si="578"/>
        <v>0</v>
      </c>
      <c r="M563" s="342">
        <v>0</v>
      </c>
      <c r="N563" s="343">
        <f t="shared" si="579"/>
        <v>0</v>
      </c>
      <c r="O563" s="344">
        <f t="shared" si="580"/>
        <v>0</v>
      </c>
      <c r="P563" s="51" t="e">
        <f t="shared" si="581"/>
        <v>#DIV/0!</v>
      </c>
      <c r="Q563" s="338">
        <f t="shared" si="582"/>
        <v>0</v>
      </c>
    </row>
    <row r="564" spans="2:17" ht="22.5">
      <c r="B564" s="69" t="s">
        <v>2376</v>
      </c>
      <c r="C564" s="61" t="s">
        <v>981</v>
      </c>
      <c r="D564" s="60" t="s">
        <v>879</v>
      </c>
      <c r="E564" s="65" t="s">
        <v>883</v>
      </c>
      <c r="F564" s="61" t="s">
        <v>2</v>
      </c>
      <c r="G564" s="777"/>
      <c r="H564" s="363"/>
      <c r="I564" s="406"/>
      <c r="J564" s="339">
        <v>0</v>
      </c>
      <c r="K564" s="340"/>
      <c r="L564" s="341">
        <f t="shared" si="578"/>
        <v>0</v>
      </c>
      <c r="M564" s="342">
        <v>0</v>
      </c>
      <c r="N564" s="343">
        <f t="shared" si="579"/>
        <v>0</v>
      </c>
      <c r="O564" s="344">
        <f t="shared" si="580"/>
        <v>0</v>
      </c>
      <c r="P564" s="51" t="e">
        <f t="shared" si="581"/>
        <v>#DIV/0!</v>
      </c>
      <c r="Q564" s="338">
        <f t="shared" si="582"/>
        <v>0</v>
      </c>
    </row>
    <row r="565" spans="2:17" ht="15" customHeight="1">
      <c r="B565" s="68"/>
      <c r="C565" s="66" t="s">
        <v>982</v>
      </c>
      <c r="D565" s="1055" t="s">
        <v>983</v>
      </c>
      <c r="E565" s="1055"/>
      <c r="F565" s="1055"/>
      <c r="G565" s="764"/>
      <c r="H565" s="764"/>
      <c r="I565" s="67"/>
      <c r="J565" s="252"/>
      <c r="K565" s="253"/>
      <c r="L565" s="254"/>
      <c r="M565" s="147">
        <f t="shared" ref="M565:Q565" si="583">SUM(M566:M569)</f>
        <v>0</v>
      </c>
      <c r="N565" s="62">
        <f t="shared" si="583"/>
        <v>0</v>
      </c>
      <c r="O565" s="265">
        <f t="shared" si="583"/>
        <v>0</v>
      </c>
      <c r="P565" s="261" t="e">
        <f>ROUND(O565/I565,4)</f>
        <v>#DIV/0!</v>
      </c>
      <c r="Q565" s="67">
        <f t="shared" si="583"/>
        <v>0</v>
      </c>
    </row>
    <row r="566" spans="2:17">
      <c r="B566" s="69" t="s">
        <v>2377</v>
      </c>
      <c r="C566" s="61" t="s">
        <v>984</v>
      </c>
      <c r="D566" s="60" t="s">
        <v>879</v>
      </c>
      <c r="E566" s="64" t="s">
        <v>880</v>
      </c>
      <c r="F566" s="61" t="s">
        <v>2</v>
      </c>
      <c r="G566" s="777"/>
      <c r="H566" s="363"/>
      <c r="I566" s="406"/>
      <c r="J566" s="339">
        <v>0</v>
      </c>
      <c r="K566" s="340"/>
      <c r="L566" s="341">
        <f t="shared" ref="L566:L569" si="584">ROUND(J566+K566,2)</f>
        <v>0</v>
      </c>
      <c r="M566" s="342">
        <v>0</v>
      </c>
      <c r="N566" s="343">
        <f t="shared" ref="N566:N569" si="585">ROUND(K566*H566,2)</f>
        <v>0</v>
      </c>
      <c r="O566" s="344">
        <f t="shared" ref="O566:O569" si="586">ROUND(M566+N566,2)</f>
        <v>0</v>
      </c>
      <c r="P566" s="51" t="e">
        <f t="shared" ref="P566:P569" si="587">ROUND(O566/I566,4)</f>
        <v>#DIV/0!</v>
      </c>
      <c r="Q566" s="338">
        <f t="shared" ref="Q566:Q569" si="588">ROUND(I566-O566,2)</f>
        <v>0</v>
      </c>
    </row>
    <row r="567" spans="2:17">
      <c r="B567" s="69" t="s">
        <v>2378</v>
      </c>
      <c r="C567" s="61" t="s">
        <v>985</v>
      </c>
      <c r="D567" s="60" t="s">
        <v>879</v>
      </c>
      <c r="E567" s="64" t="s">
        <v>881</v>
      </c>
      <c r="F567" s="61" t="s">
        <v>2</v>
      </c>
      <c r="G567" s="777"/>
      <c r="H567" s="363"/>
      <c r="I567" s="406"/>
      <c r="J567" s="339">
        <v>0</v>
      </c>
      <c r="K567" s="340"/>
      <c r="L567" s="341">
        <f t="shared" si="584"/>
        <v>0</v>
      </c>
      <c r="M567" s="342">
        <v>0</v>
      </c>
      <c r="N567" s="343">
        <f t="shared" si="585"/>
        <v>0</v>
      </c>
      <c r="O567" s="344">
        <f t="shared" si="586"/>
        <v>0</v>
      </c>
      <c r="P567" s="51" t="e">
        <f t="shared" si="587"/>
        <v>#DIV/0!</v>
      </c>
      <c r="Q567" s="338">
        <f t="shared" si="588"/>
        <v>0</v>
      </c>
    </row>
    <row r="568" spans="2:17">
      <c r="B568" s="69" t="s">
        <v>2379</v>
      </c>
      <c r="C568" s="61" t="s">
        <v>986</v>
      </c>
      <c r="D568" s="60" t="s">
        <v>879</v>
      </c>
      <c r="E568" s="65" t="s">
        <v>882</v>
      </c>
      <c r="F568" s="61" t="s">
        <v>2</v>
      </c>
      <c r="G568" s="777"/>
      <c r="H568" s="363"/>
      <c r="I568" s="406"/>
      <c r="J568" s="339">
        <v>0</v>
      </c>
      <c r="K568" s="340"/>
      <c r="L568" s="341">
        <f t="shared" si="584"/>
        <v>0</v>
      </c>
      <c r="M568" s="342">
        <v>0</v>
      </c>
      <c r="N568" s="343">
        <f t="shared" si="585"/>
        <v>0</v>
      </c>
      <c r="O568" s="344">
        <f t="shared" si="586"/>
        <v>0</v>
      </c>
      <c r="P568" s="51" t="e">
        <f t="shared" si="587"/>
        <v>#DIV/0!</v>
      </c>
      <c r="Q568" s="338">
        <f t="shared" si="588"/>
        <v>0</v>
      </c>
    </row>
    <row r="569" spans="2:17" ht="22.5">
      <c r="B569" s="69" t="s">
        <v>2380</v>
      </c>
      <c r="C569" s="61" t="s">
        <v>987</v>
      </c>
      <c r="D569" s="60" t="s">
        <v>879</v>
      </c>
      <c r="E569" s="65" t="s">
        <v>883</v>
      </c>
      <c r="F569" s="61" t="s">
        <v>2</v>
      </c>
      <c r="G569" s="777"/>
      <c r="H569" s="363"/>
      <c r="I569" s="406"/>
      <c r="J569" s="339">
        <v>0</v>
      </c>
      <c r="K569" s="340"/>
      <c r="L569" s="341">
        <f t="shared" si="584"/>
        <v>0</v>
      </c>
      <c r="M569" s="342">
        <v>0</v>
      </c>
      <c r="N569" s="343">
        <f t="shared" si="585"/>
        <v>0</v>
      </c>
      <c r="O569" s="344">
        <f t="shared" si="586"/>
        <v>0</v>
      </c>
      <c r="P569" s="51" t="e">
        <f t="shared" si="587"/>
        <v>#DIV/0!</v>
      </c>
      <c r="Q569" s="338">
        <f t="shared" si="588"/>
        <v>0</v>
      </c>
    </row>
    <row r="570" spans="2:17" ht="15" customHeight="1">
      <c r="B570" s="68"/>
      <c r="C570" s="66" t="s">
        <v>988</v>
      </c>
      <c r="D570" s="1055" t="s">
        <v>989</v>
      </c>
      <c r="E570" s="1055"/>
      <c r="F570" s="1055"/>
      <c r="G570" s="764"/>
      <c r="H570" s="764"/>
      <c r="I570" s="67"/>
      <c r="J570" s="252"/>
      <c r="K570" s="253"/>
      <c r="L570" s="254"/>
      <c r="M570" s="147">
        <f t="shared" ref="M570:Q570" si="589">SUM(M571:M574)</f>
        <v>0</v>
      </c>
      <c r="N570" s="62">
        <f t="shared" si="589"/>
        <v>0</v>
      </c>
      <c r="O570" s="265">
        <f t="shared" si="589"/>
        <v>0</v>
      </c>
      <c r="P570" s="261" t="e">
        <f>ROUND(O570/I570,4)</f>
        <v>#DIV/0!</v>
      </c>
      <c r="Q570" s="67">
        <f t="shared" si="589"/>
        <v>0</v>
      </c>
    </row>
    <row r="571" spans="2:17">
      <c r="B571" s="69" t="s">
        <v>2381</v>
      </c>
      <c r="C571" s="61" t="s">
        <v>990</v>
      </c>
      <c r="D571" s="60" t="s">
        <v>879</v>
      </c>
      <c r="E571" s="64" t="s">
        <v>880</v>
      </c>
      <c r="F571" s="61" t="s">
        <v>2</v>
      </c>
      <c r="G571" s="777"/>
      <c r="H571" s="363"/>
      <c r="I571" s="406"/>
      <c r="J571" s="339">
        <v>0</v>
      </c>
      <c r="K571" s="340"/>
      <c r="L571" s="341">
        <f t="shared" ref="L571:L574" si="590">ROUND(J571+K571,2)</f>
        <v>0</v>
      </c>
      <c r="M571" s="342">
        <v>0</v>
      </c>
      <c r="N571" s="343">
        <f t="shared" ref="N571:N574" si="591">ROUND(K571*H571,2)</f>
        <v>0</v>
      </c>
      <c r="O571" s="344">
        <f t="shared" ref="O571:O574" si="592">ROUND(M571+N571,2)</f>
        <v>0</v>
      </c>
      <c r="P571" s="51" t="e">
        <f t="shared" ref="P571:P574" si="593">ROUND(O571/I571,4)</f>
        <v>#DIV/0!</v>
      </c>
      <c r="Q571" s="338">
        <f t="shared" ref="Q571:Q574" si="594">ROUND(I571-O571,2)</f>
        <v>0</v>
      </c>
    </row>
    <row r="572" spans="2:17">
      <c r="B572" s="69" t="s">
        <v>2382</v>
      </c>
      <c r="C572" s="61" t="s">
        <v>991</v>
      </c>
      <c r="D572" s="60" t="s">
        <v>879</v>
      </c>
      <c r="E572" s="64" t="s">
        <v>881</v>
      </c>
      <c r="F572" s="61" t="s">
        <v>2</v>
      </c>
      <c r="G572" s="777"/>
      <c r="H572" s="363"/>
      <c r="I572" s="406"/>
      <c r="J572" s="339">
        <v>0</v>
      </c>
      <c r="K572" s="340"/>
      <c r="L572" s="341">
        <f t="shared" si="590"/>
        <v>0</v>
      </c>
      <c r="M572" s="342">
        <v>0</v>
      </c>
      <c r="N572" s="343">
        <f t="shared" si="591"/>
        <v>0</v>
      </c>
      <c r="O572" s="344">
        <f t="shared" si="592"/>
        <v>0</v>
      </c>
      <c r="P572" s="51" t="e">
        <f t="shared" si="593"/>
        <v>#DIV/0!</v>
      </c>
      <c r="Q572" s="338">
        <f t="shared" si="594"/>
        <v>0</v>
      </c>
    </row>
    <row r="573" spans="2:17">
      <c r="B573" s="69" t="s">
        <v>2383</v>
      </c>
      <c r="C573" s="61" t="s">
        <v>992</v>
      </c>
      <c r="D573" s="60" t="s">
        <v>879</v>
      </c>
      <c r="E573" s="65" t="s">
        <v>882</v>
      </c>
      <c r="F573" s="61" t="s">
        <v>2</v>
      </c>
      <c r="G573" s="777"/>
      <c r="H573" s="363"/>
      <c r="I573" s="406"/>
      <c r="J573" s="339">
        <v>0</v>
      </c>
      <c r="K573" s="340"/>
      <c r="L573" s="341">
        <f t="shared" si="590"/>
        <v>0</v>
      </c>
      <c r="M573" s="342">
        <v>0</v>
      </c>
      <c r="N573" s="343">
        <f t="shared" si="591"/>
        <v>0</v>
      </c>
      <c r="O573" s="344">
        <f t="shared" si="592"/>
        <v>0</v>
      </c>
      <c r="P573" s="51" t="e">
        <f t="shared" si="593"/>
        <v>#DIV/0!</v>
      </c>
      <c r="Q573" s="338">
        <f t="shared" si="594"/>
        <v>0</v>
      </c>
    </row>
    <row r="574" spans="2:17" ht="22.5">
      <c r="B574" s="69" t="s">
        <v>2384</v>
      </c>
      <c r="C574" s="61" t="s">
        <v>993</v>
      </c>
      <c r="D574" s="60" t="s">
        <v>879</v>
      </c>
      <c r="E574" s="65" t="s">
        <v>883</v>
      </c>
      <c r="F574" s="61" t="s">
        <v>2</v>
      </c>
      <c r="G574" s="777"/>
      <c r="H574" s="363"/>
      <c r="I574" s="406"/>
      <c r="J574" s="339">
        <v>0</v>
      </c>
      <c r="K574" s="340"/>
      <c r="L574" s="341">
        <f t="shared" si="590"/>
        <v>0</v>
      </c>
      <c r="M574" s="342">
        <v>0</v>
      </c>
      <c r="N574" s="343">
        <f t="shared" si="591"/>
        <v>0</v>
      </c>
      <c r="O574" s="344">
        <f t="shared" si="592"/>
        <v>0</v>
      </c>
      <c r="P574" s="51" t="e">
        <f t="shared" si="593"/>
        <v>#DIV/0!</v>
      </c>
      <c r="Q574" s="338">
        <f t="shared" si="594"/>
        <v>0</v>
      </c>
    </row>
    <row r="575" spans="2:17" ht="15" customHeight="1">
      <c r="B575" s="68"/>
      <c r="C575" s="66" t="s">
        <v>994</v>
      </c>
      <c r="D575" s="1055" t="s">
        <v>995</v>
      </c>
      <c r="E575" s="1055"/>
      <c r="F575" s="1055"/>
      <c r="G575" s="764"/>
      <c r="H575" s="764"/>
      <c r="I575" s="67"/>
      <c r="J575" s="252"/>
      <c r="K575" s="253"/>
      <c r="L575" s="254"/>
      <c r="M575" s="147">
        <f t="shared" ref="M575:Q575" si="595">SUM(M576:M579)</f>
        <v>0</v>
      </c>
      <c r="N575" s="62">
        <f t="shared" si="595"/>
        <v>0</v>
      </c>
      <c r="O575" s="265">
        <f t="shared" si="595"/>
        <v>0</v>
      </c>
      <c r="P575" s="261" t="e">
        <f>ROUND(O575/I575,4)</f>
        <v>#DIV/0!</v>
      </c>
      <c r="Q575" s="67">
        <f t="shared" si="595"/>
        <v>0</v>
      </c>
    </row>
    <row r="576" spans="2:17">
      <c r="B576" s="69" t="s">
        <v>2385</v>
      </c>
      <c r="C576" s="61" t="s">
        <v>996</v>
      </c>
      <c r="D576" s="60" t="s">
        <v>879</v>
      </c>
      <c r="E576" s="64" t="s">
        <v>880</v>
      </c>
      <c r="F576" s="61" t="s">
        <v>2</v>
      </c>
      <c r="G576" s="777"/>
      <c r="H576" s="363"/>
      <c r="I576" s="406"/>
      <c r="J576" s="339">
        <v>0</v>
      </c>
      <c r="K576" s="340"/>
      <c r="L576" s="341">
        <f t="shared" ref="L576:L579" si="596">ROUND(J576+K576,2)</f>
        <v>0</v>
      </c>
      <c r="M576" s="342">
        <v>0</v>
      </c>
      <c r="N576" s="343">
        <f t="shared" ref="N576:N579" si="597">ROUND(K576*H576,2)</f>
        <v>0</v>
      </c>
      <c r="O576" s="344">
        <f t="shared" ref="O576:O579" si="598">ROUND(M576+N576,2)</f>
        <v>0</v>
      </c>
      <c r="P576" s="51" t="e">
        <f t="shared" ref="P576:P579" si="599">ROUND(O576/I576,4)</f>
        <v>#DIV/0!</v>
      </c>
      <c r="Q576" s="338">
        <f t="shared" ref="Q576:Q579" si="600">ROUND(I576-O576,2)</f>
        <v>0</v>
      </c>
    </row>
    <row r="577" spans="2:17">
      <c r="B577" s="69" t="s">
        <v>2386</v>
      </c>
      <c r="C577" s="61" t="s">
        <v>997</v>
      </c>
      <c r="D577" s="60" t="s">
        <v>879</v>
      </c>
      <c r="E577" s="64" t="s">
        <v>881</v>
      </c>
      <c r="F577" s="61" t="s">
        <v>2</v>
      </c>
      <c r="G577" s="777"/>
      <c r="H577" s="363"/>
      <c r="I577" s="406"/>
      <c r="J577" s="339">
        <v>0</v>
      </c>
      <c r="K577" s="340"/>
      <c r="L577" s="341">
        <f t="shared" si="596"/>
        <v>0</v>
      </c>
      <c r="M577" s="342">
        <v>0</v>
      </c>
      <c r="N577" s="343">
        <f t="shared" si="597"/>
        <v>0</v>
      </c>
      <c r="O577" s="344">
        <f t="shared" si="598"/>
        <v>0</v>
      </c>
      <c r="P577" s="51" t="e">
        <f t="shared" si="599"/>
        <v>#DIV/0!</v>
      </c>
      <c r="Q577" s="338">
        <f t="shared" si="600"/>
        <v>0</v>
      </c>
    </row>
    <row r="578" spans="2:17">
      <c r="B578" s="69" t="s">
        <v>2387</v>
      </c>
      <c r="C578" s="61" t="s">
        <v>998</v>
      </c>
      <c r="D578" s="60" t="s">
        <v>879</v>
      </c>
      <c r="E578" s="65" t="s">
        <v>882</v>
      </c>
      <c r="F578" s="61" t="s">
        <v>2</v>
      </c>
      <c r="G578" s="777"/>
      <c r="H578" s="363"/>
      <c r="I578" s="406"/>
      <c r="J578" s="339">
        <v>0</v>
      </c>
      <c r="K578" s="340"/>
      <c r="L578" s="341">
        <f t="shared" si="596"/>
        <v>0</v>
      </c>
      <c r="M578" s="342">
        <v>0</v>
      </c>
      <c r="N578" s="343">
        <f t="shared" si="597"/>
        <v>0</v>
      </c>
      <c r="O578" s="344">
        <f t="shared" si="598"/>
        <v>0</v>
      </c>
      <c r="P578" s="51" t="e">
        <f t="shared" si="599"/>
        <v>#DIV/0!</v>
      </c>
      <c r="Q578" s="338">
        <f t="shared" si="600"/>
        <v>0</v>
      </c>
    </row>
    <row r="579" spans="2:17" ht="22.5">
      <c r="B579" s="69" t="s">
        <v>2388</v>
      </c>
      <c r="C579" s="61" t="s">
        <v>999</v>
      </c>
      <c r="D579" s="60" t="s">
        <v>879</v>
      </c>
      <c r="E579" s="65" t="s">
        <v>883</v>
      </c>
      <c r="F579" s="61" t="s">
        <v>2</v>
      </c>
      <c r="G579" s="777"/>
      <c r="H579" s="363"/>
      <c r="I579" s="406"/>
      <c r="J579" s="339">
        <v>0</v>
      </c>
      <c r="K579" s="340"/>
      <c r="L579" s="341">
        <f t="shared" si="596"/>
        <v>0</v>
      </c>
      <c r="M579" s="342">
        <v>0</v>
      </c>
      <c r="N579" s="343">
        <f t="shared" si="597"/>
        <v>0</v>
      </c>
      <c r="O579" s="344">
        <f t="shared" si="598"/>
        <v>0</v>
      </c>
      <c r="P579" s="51" t="e">
        <f t="shared" si="599"/>
        <v>#DIV/0!</v>
      </c>
      <c r="Q579" s="338">
        <f t="shared" si="600"/>
        <v>0</v>
      </c>
    </row>
    <row r="580" spans="2:17" ht="15" customHeight="1">
      <c r="B580" s="68"/>
      <c r="C580" s="66" t="s">
        <v>1000</v>
      </c>
      <c r="D580" s="1055" t="s">
        <v>1001</v>
      </c>
      <c r="E580" s="1055"/>
      <c r="F580" s="1055"/>
      <c r="G580" s="764"/>
      <c r="H580" s="764"/>
      <c r="I580" s="67"/>
      <c r="J580" s="252"/>
      <c r="K580" s="253"/>
      <c r="L580" s="254"/>
      <c r="M580" s="147">
        <f t="shared" ref="M580:Q580" si="601">SUM(M581:M584)</f>
        <v>0</v>
      </c>
      <c r="N580" s="62">
        <f t="shared" si="601"/>
        <v>0</v>
      </c>
      <c r="O580" s="265">
        <f t="shared" si="601"/>
        <v>0</v>
      </c>
      <c r="P580" s="261" t="e">
        <f>ROUND(O580/I580,4)</f>
        <v>#DIV/0!</v>
      </c>
      <c r="Q580" s="67">
        <f t="shared" si="601"/>
        <v>0</v>
      </c>
    </row>
    <row r="581" spans="2:17">
      <c r="B581" s="69" t="s">
        <v>2389</v>
      </c>
      <c r="C581" s="61" t="s">
        <v>1002</v>
      </c>
      <c r="D581" s="60" t="s">
        <v>879</v>
      </c>
      <c r="E581" s="64" t="s">
        <v>880</v>
      </c>
      <c r="F581" s="61" t="s">
        <v>2</v>
      </c>
      <c r="G581" s="777"/>
      <c r="H581" s="363"/>
      <c r="I581" s="406"/>
      <c r="J581" s="339">
        <v>0</v>
      </c>
      <c r="K581" s="340"/>
      <c r="L581" s="341">
        <f t="shared" ref="L581:L584" si="602">ROUND(J581+K581,2)</f>
        <v>0</v>
      </c>
      <c r="M581" s="342">
        <v>0</v>
      </c>
      <c r="N581" s="343">
        <f t="shared" ref="N581:N584" si="603">ROUND(K581*H581,2)</f>
        <v>0</v>
      </c>
      <c r="O581" s="344">
        <f t="shared" ref="O581:O584" si="604">ROUND(M581+N581,2)</f>
        <v>0</v>
      </c>
      <c r="P581" s="51" t="e">
        <f t="shared" ref="P581:P584" si="605">ROUND(O581/I581,4)</f>
        <v>#DIV/0!</v>
      </c>
      <c r="Q581" s="338">
        <f t="shared" ref="Q581:Q584" si="606">ROUND(I581-O581,2)</f>
        <v>0</v>
      </c>
    </row>
    <row r="582" spans="2:17">
      <c r="B582" s="69" t="s">
        <v>2390</v>
      </c>
      <c r="C582" s="61" t="s">
        <v>1003</v>
      </c>
      <c r="D582" s="60" t="s">
        <v>879</v>
      </c>
      <c r="E582" s="64" t="s">
        <v>881</v>
      </c>
      <c r="F582" s="61" t="s">
        <v>2</v>
      </c>
      <c r="G582" s="777"/>
      <c r="H582" s="363"/>
      <c r="I582" s="406"/>
      <c r="J582" s="339">
        <v>0</v>
      </c>
      <c r="K582" s="340"/>
      <c r="L582" s="341">
        <f t="shared" si="602"/>
        <v>0</v>
      </c>
      <c r="M582" s="342">
        <v>0</v>
      </c>
      <c r="N582" s="343">
        <f t="shared" si="603"/>
        <v>0</v>
      </c>
      <c r="O582" s="344">
        <f t="shared" si="604"/>
        <v>0</v>
      </c>
      <c r="P582" s="51" t="e">
        <f t="shared" si="605"/>
        <v>#DIV/0!</v>
      </c>
      <c r="Q582" s="338">
        <f t="shared" si="606"/>
        <v>0</v>
      </c>
    </row>
    <row r="583" spans="2:17">
      <c r="B583" s="69" t="s">
        <v>2391</v>
      </c>
      <c r="C583" s="61" t="s">
        <v>1004</v>
      </c>
      <c r="D583" s="60" t="s">
        <v>879</v>
      </c>
      <c r="E583" s="65" t="s">
        <v>882</v>
      </c>
      <c r="F583" s="61" t="s">
        <v>2</v>
      </c>
      <c r="G583" s="777"/>
      <c r="H583" s="363"/>
      <c r="I583" s="406"/>
      <c r="J583" s="339">
        <v>0</v>
      </c>
      <c r="K583" s="340"/>
      <c r="L583" s="341">
        <f t="shared" si="602"/>
        <v>0</v>
      </c>
      <c r="M583" s="342">
        <v>0</v>
      </c>
      <c r="N583" s="343">
        <f t="shared" si="603"/>
        <v>0</v>
      </c>
      <c r="O583" s="344">
        <f t="shared" si="604"/>
        <v>0</v>
      </c>
      <c r="P583" s="51" t="e">
        <f t="shared" si="605"/>
        <v>#DIV/0!</v>
      </c>
      <c r="Q583" s="338">
        <f t="shared" si="606"/>
        <v>0</v>
      </c>
    </row>
    <row r="584" spans="2:17" ht="22.5">
      <c r="B584" s="69" t="s">
        <v>2392</v>
      </c>
      <c r="C584" s="61" t="s">
        <v>1005</v>
      </c>
      <c r="D584" s="60" t="s">
        <v>879</v>
      </c>
      <c r="E584" s="65" t="s">
        <v>883</v>
      </c>
      <c r="F584" s="61" t="s">
        <v>2</v>
      </c>
      <c r="G584" s="777"/>
      <c r="H584" s="363"/>
      <c r="I584" s="406"/>
      <c r="J584" s="339">
        <v>0</v>
      </c>
      <c r="K584" s="340"/>
      <c r="L584" s="341">
        <f t="shared" si="602"/>
        <v>0</v>
      </c>
      <c r="M584" s="342">
        <v>0</v>
      </c>
      <c r="N584" s="343">
        <f t="shared" si="603"/>
        <v>0</v>
      </c>
      <c r="O584" s="344">
        <f t="shared" si="604"/>
        <v>0</v>
      </c>
      <c r="P584" s="51" t="e">
        <f t="shared" si="605"/>
        <v>#DIV/0!</v>
      </c>
      <c r="Q584" s="338">
        <f t="shared" si="606"/>
        <v>0</v>
      </c>
    </row>
    <row r="585" spans="2:17" ht="15" customHeight="1">
      <c r="B585" s="68"/>
      <c r="C585" s="66" t="s">
        <v>1006</v>
      </c>
      <c r="D585" s="1055" t="s">
        <v>1007</v>
      </c>
      <c r="E585" s="1055"/>
      <c r="F585" s="1055"/>
      <c r="G585" s="764"/>
      <c r="H585" s="764"/>
      <c r="I585" s="67"/>
      <c r="J585" s="252"/>
      <c r="K585" s="253"/>
      <c r="L585" s="254"/>
      <c r="M585" s="147">
        <f t="shared" ref="M585:Q585" si="607">SUM(M586:M589)</f>
        <v>0</v>
      </c>
      <c r="N585" s="62">
        <f t="shared" si="607"/>
        <v>0</v>
      </c>
      <c r="O585" s="265">
        <f t="shared" si="607"/>
        <v>0</v>
      </c>
      <c r="P585" s="261" t="e">
        <f>ROUND(O585/I585,4)</f>
        <v>#DIV/0!</v>
      </c>
      <c r="Q585" s="67">
        <f t="shared" si="607"/>
        <v>0</v>
      </c>
    </row>
    <row r="586" spans="2:17">
      <c r="B586" s="69" t="s">
        <v>2393</v>
      </c>
      <c r="C586" s="61" t="s">
        <v>1008</v>
      </c>
      <c r="D586" s="60" t="s">
        <v>879</v>
      </c>
      <c r="E586" s="64" t="s">
        <v>880</v>
      </c>
      <c r="F586" s="61" t="s">
        <v>2</v>
      </c>
      <c r="G586" s="777"/>
      <c r="H586" s="363"/>
      <c r="I586" s="406"/>
      <c r="J586" s="339">
        <v>0</v>
      </c>
      <c r="K586" s="340"/>
      <c r="L586" s="341">
        <f t="shared" ref="L586:L589" si="608">ROUND(J586+K586,2)</f>
        <v>0</v>
      </c>
      <c r="M586" s="342">
        <v>0</v>
      </c>
      <c r="N586" s="343">
        <f t="shared" ref="N586:N589" si="609">ROUND(K586*H586,2)</f>
        <v>0</v>
      </c>
      <c r="O586" s="344">
        <f t="shared" ref="O586:O589" si="610">ROUND(M586+N586,2)</f>
        <v>0</v>
      </c>
      <c r="P586" s="51" t="e">
        <f t="shared" ref="P586:P589" si="611">ROUND(O586/I586,4)</f>
        <v>#DIV/0!</v>
      </c>
      <c r="Q586" s="338">
        <f t="shared" ref="Q586:Q589" si="612">ROUND(I586-O586,2)</f>
        <v>0</v>
      </c>
    </row>
    <row r="587" spans="2:17">
      <c r="B587" s="69" t="s">
        <v>2394</v>
      </c>
      <c r="C587" s="61" t="s">
        <v>1009</v>
      </c>
      <c r="D587" s="60" t="s">
        <v>879</v>
      </c>
      <c r="E587" s="64" t="s">
        <v>881</v>
      </c>
      <c r="F587" s="61" t="s">
        <v>2</v>
      </c>
      <c r="G587" s="777"/>
      <c r="H587" s="363"/>
      <c r="I587" s="406"/>
      <c r="J587" s="339">
        <v>0</v>
      </c>
      <c r="K587" s="340"/>
      <c r="L587" s="341">
        <f t="shared" si="608"/>
        <v>0</v>
      </c>
      <c r="M587" s="342">
        <v>0</v>
      </c>
      <c r="N587" s="343">
        <f t="shared" si="609"/>
        <v>0</v>
      </c>
      <c r="O587" s="344">
        <f t="shared" si="610"/>
        <v>0</v>
      </c>
      <c r="P587" s="51" t="e">
        <f t="shared" si="611"/>
        <v>#DIV/0!</v>
      </c>
      <c r="Q587" s="338">
        <f t="shared" si="612"/>
        <v>0</v>
      </c>
    </row>
    <row r="588" spans="2:17">
      <c r="B588" s="69" t="s">
        <v>2395</v>
      </c>
      <c r="C588" s="61" t="s">
        <v>1010</v>
      </c>
      <c r="D588" s="60" t="s">
        <v>879</v>
      </c>
      <c r="E588" s="65" t="s">
        <v>882</v>
      </c>
      <c r="F588" s="61" t="s">
        <v>2</v>
      </c>
      <c r="G588" s="777"/>
      <c r="H588" s="363"/>
      <c r="I588" s="406"/>
      <c r="J588" s="339">
        <v>0</v>
      </c>
      <c r="K588" s="340"/>
      <c r="L588" s="341">
        <f t="shared" si="608"/>
        <v>0</v>
      </c>
      <c r="M588" s="342">
        <v>0</v>
      </c>
      <c r="N588" s="343">
        <f t="shared" si="609"/>
        <v>0</v>
      </c>
      <c r="O588" s="344">
        <f t="shared" si="610"/>
        <v>0</v>
      </c>
      <c r="P588" s="51" t="e">
        <f t="shared" si="611"/>
        <v>#DIV/0!</v>
      </c>
      <c r="Q588" s="338">
        <f t="shared" si="612"/>
        <v>0</v>
      </c>
    </row>
    <row r="589" spans="2:17" ht="22.5">
      <c r="B589" s="69" t="s">
        <v>2396</v>
      </c>
      <c r="C589" s="61" t="s">
        <v>1011</v>
      </c>
      <c r="D589" s="60" t="s">
        <v>879</v>
      </c>
      <c r="E589" s="65" t="s">
        <v>883</v>
      </c>
      <c r="F589" s="61" t="s">
        <v>2</v>
      </c>
      <c r="G589" s="777"/>
      <c r="H589" s="363"/>
      <c r="I589" s="406"/>
      <c r="J589" s="339">
        <v>0</v>
      </c>
      <c r="K589" s="340"/>
      <c r="L589" s="341">
        <f t="shared" si="608"/>
        <v>0</v>
      </c>
      <c r="M589" s="342">
        <v>0</v>
      </c>
      <c r="N589" s="343">
        <f t="shared" si="609"/>
        <v>0</v>
      </c>
      <c r="O589" s="344">
        <f t="shared" si="610"/>
        <v>0</v>
      </c>
      <c r="P589" s="51" t="e">
        <f t="shared" si="611"/>
        <v>#DIV/0!</v>
      </c>
      <c r="Q589" s="338">
        <f t="shared" si="612"/>
        <v>0</v>
      </c>
    </row>
    <row r="590" spans="2:17" ht="15" customHeight="1">
      <c r="B590" s="68"/>
      <c r="C590" s="66" t="s">
        <v>1012</v>
      </c>
      <c r="D590" s="1055" t="s">
        <v>1013</v>
      </c>
      <c r="E590" s="1055"/>
      <c r="F590" s="1055"/>
      <c r="G590" s="764"/>
      <c r="H590" s="764"/>
      <c r="I590" s="67"/>
      <c r="J590" s="252"/>
      <c r="K590" s="253"/>
      <c r="L590" s="254"/>
      <c r="M590" s="147">
        <f t="shared" ref="M590:Q590" si="613">SUM(M591:M594)</f>
        <v>0</v>
      </c>
      <c r="N590" s="62">
        <f t="shared" si="613"/>
        <v>0</v>
      </c>
      <c r="O590" s="265">
        <f t="shared" si="613"/>
        <v>0</v>
      </c>
      <c r="P590" s="261" t="e">
        <f>ROUND(O590/I590,4)</f>
        <v>#DIV/0!</v>
      </c>
      <c r="Q590" s="67">
        <f t="shared" si="613"/>
        <v>0</v>
      </c>
    </row>
    <row r="591" spans="2:17">
      <c r="B591" s="69" t="s">
        <v>2397</v>
      </c>
      <c r="C591" s="61" t="s">
        <v>1014</v>
      </c>
      <c r="D591" s="60" t="s">
        <v>879</v>
      </c>
      <c r="E591" s="64" t="s">
        <v>880</v>
      </c>
      <c r="F591" s="61" t="s">
        <v>2</v>
      </c>
      <c r="G591" s="777"/>
      <c r="H591" s="363"/>
      <c r="I591" s="406"/>
      <c r="J591" s="339">
        <v>0</v>
      </c>
      <c r="K591" s="340"/>
      <c r="L591" s="341">
        <f t="shared" ref="L591:L594" si="614">ROUND(J591+K591,2)</f>
        <v>0</v>
      </c>
      <c r="M591" s="342">
        <v>0</v>
      </c>
      <c r="N591" s="343">
        <f t="shared" ref="N591:N594" si="615">ROUND(K591*H591,2)</f>
        <v>0</v>
      </c>
      <c r="O591" s="344">
        <f t="shared" ref="O591:O594" si="616">ROUND(M591+N591,2)</f>
        <v>0</v>
      </c>
      <c r="P591" s="51" t="e">
        <f t="shared" ref="P591:P594" si="617">ROUND(O591/I591,4)</f>
        <v>#DIV/0!</v>
      </c>
      <c r="Q591" s="338">
        <f t="shared" ref="Q591:Q594" si="618">ROUND(I591-O591,2)</f>
        <v>0</v>
      </c>
    </row>
    <row r="592" spans="2:17">
      <c r="B592" s="69" t="s">
        <v>2398</v>
      </c>
      <c r="C592" s="61" t="s">
        <v>1015</v>
      </c>
      <c r="D592" s="60" t="s">
        <v>879</v>
      </c>
      <c r="E592" s="64" t="s">
        <v>881</v>
      </c>
      <c r="F592" s="61" t="s">
        <v>2</v>
      </c>
      <c r="G592" s="777"/>
      <c r="H592" s="363"/>
      <c r="I592" s="406"/>
      <c r="J592" s="339">
        <v>0</v>
      </c>
      <c r="K592" s="340"/>
      <c r="L592" s="341">
        <f t="shared" si="614"/>
        <v>0</v>
      </c>
      <c r="M592" s="342">
        <v>0</v>
      </c>
      <c r="N592" s="343">
        <f t="shared" si="615"/>
        <v>0</v>
      </c>
      <c r="O592" s="344">
        <f t="shared" si="616"/>
        <v>0</v>
      </c>
      <c r="P592" s="51" t="e">
        <f t="shared" si="617"/>
        <v>#DIV/0!</v>
      </c>
      <c r="Q592" s="338">
        <f t="shared" si="618"/>
        <v>0</v>
      </c>
    </row>
    <row r="593" spans="2:17">
      <c r="B593" s="69" t="s">
        <v>2399</v>
      </c>
      <c r="C593" s="61" t="s">
        <v>1016</v>
      </c>
      <c r="D593" s="60" t="s">
        <v>879</v>
      </c>
      <c r="E593" s="65" t="s">
        <v>882</v>
      </c>
      <c r="F593" s="61" t="s">
        <v>2</v>
      </c>
      <c r="G593" s="777"/>
      <c r="H593" s="363"/>
      <c r="I593" s="406"/>
      <c r="J593" s="339">
        <v>0</v>
      </c>
      <c r="K593" s="340"/>
      <c r="L593" s="341">
        <f t="shared" si="614"/>
        <v>0</v>
      </c>
      <c r="M593" s="342">
        <v>0</v>
      </c>
      <c r="N593" s="343">
        <f t="shared" si="615"/>
        <v>0</v>
      </c>
      <c r="O593" s="344">
        <f t="shared" si="616"/>
        <v>0</v>
      </c>
      <c r="P593" s="51" t="e">
        <f t="shared" si="617"/>
        <v>#DIV/0!</v>
      </c>
      <c r="Q593" s="338">
        <f t="shared" si="618"/>
        <v>0</v>
      </c>
    </row>
    <row r="594" spans="2:17" ht="22.5">
      <c r="B594" s="69" t="s">
        <v>2400</v>
      </c>
      <c r="C594" s="61" t="s">
        <v>1017</v>
      </c>
      <c r="D594" s="60" t="s">
        <v>879</v>
      </c>
      <c r="E594" s="65" t="s">
        <v>883</v>
      </c>
      <c r="F594" s="61" t="s">
        <v>2</v>
      </c>
      <c r="G594" s="777"/>
      <c r="H594" s="363"/>
      <c r="I594" s="406"/>
      <c r="J594" s="339">
        <v>0</v>
      </c>
      <c r="K594" s="340"/>
      <c r="L594" s="341">
        <f t="shared" si="614"/>
        <v>0</v>
      </c>
      <c r="M594" s="342">
        <v>0</v>
      </c>
      <c r="N594" s="343">
        <f t="shared" si="615"/>
        <v>0</v>
      </c>
      <c r="O594" s="344">
        <f t="shared" si="616"/>
        <v>0</v>
      </c>
      <c r="P594" s="51" t="e">
        <f t="shared" si="617"/>
        <v>#DIV/0!</v>
      </c>
      <c r="Q594" s="338">
        <f t="shared" si="618"/>
        <v>0</v>
      </c>
    </row>
    <row r="595" spans="2:17" ht="15" customHeight="1">
      <c r="B595" s="68"/>
      <c r="C595" s="66" t="s">
        <v>1018</v>
      </c>
      <c r="D595" s="1055" t="s">
        <v>1019</v>
      </c>
      <c r="E595" s="1055"/>
      <c r="F595" s="1055"/>
      <c r="G595" s="764"/>
      <c r="H595" s="764"/>
      <c r="I595" s="67"/>
      <c r="J595" s="252"/>
      <c r="K595" s="253"/>
      <c r="L595" s="254"/>
      <c r="M595" s="147">
        <f t="shared" ref="M595:Q595" si="619">SUM(M596:M599)</f>
        <v>0</v>
      </c>
      <c r="N595" s="62">
        <f t="shared" si="619"/>
        <v>0</v>
      </c>
      <c r="O595" s="265">
        <f t="shared" si="619"/>
        <v>0</v>
      </c>
      <c r="P595" s="261" t="e">
        <f>ROUND(O595/I595,4)</f>
        <v>#DIV/0!</v>
      </c>
      <c r="Q595" s="67">
        <f t="shared" si="619"/>
        <v>0</v>
      </c>
    </row>
    <row r="596" spans="2:17">
      <c r="B596" s="69" t="s">
        <v>2401</v>
      </c>
      <c r="C596" s="61" t="s">
        <v>1020</v>
      </c>
      <c r="D596" s="60" t="s">
        <v>879</v>
      </c>
      <c r="E596" s="64" t="s">
        <v>880</v>
      </c>
      <c r="F596" s="61" t="s">
        <v>2</v>
      </c>
      <c r="G596" s="777"/>
      <c r="H596" s="363"/>
      <c r="I596" s="406"/>
      <c r="J596" s="339">
        <v>0</v>
      </c>
      <c r="K596" s="340"/>
      <c r="L596" s="341">
        <f t="shared" ref="L596:L599" si="620">ROUND(J596+K596,2)</f>
        <v>0</v>
      </c>
      <c r="M596" s="342">
        <v>0</v>
      </c>
      <c r="N596" s="343">
        <f t="shared" ref="N596:N599" si="621">ROUND(K596*H596,2)</f>
        <v>0</v>
      </c>
      <c r="O596" s="344">
        <f t="shared" ref="O596:O599" si="622">ROUND(M596+N596,2)</f>
        <v>0</v>
      </c>
      <c r="P596" s="51" t="e">
        <f t="shared" ref="P596:P599" si="623">ROUND(O596/I596,4)</f>
        <v>#DIV/0!</v>
      </c>
      <c r="Q596" s="338">
        <f t="shared" ref="Q596:Q599" si="624">ROUND(I596-O596,2)</f>
        <v>0</v>
      </c>
    </row>
    <row r="597" spans="2:17">
      <c r="B597" s="69" t="s">
        <v>2402</v>
      </c>
      <c r="C597" s="61" t="s">
        <v>1021</v>
      </c>
      <c r="D597" s="60" t="s">
        <v>879</v>
      </c>
      <c r="E597" s="64" t="s">
        <v>881</v>
      </c>
      <c r="F597" s="61" t="s">
        <v>2</v>
      </c>
      <c r="G597" s="777"/>
      <c r="H597" s="363"/>
      <c r="I597" s="406"/>
      <c r="J597" s="339">
        <v>0</v>
      </c>
      <c r="K597" s="340"/>
      <c r="L597" s="341">
        <f t="shared" si="620"/>
        <v>0</v>
      </c>
      <c r="M597" s="342">
        <v>0</v>
      </c>
      <c r="N597" s="343">
        <f t="shared" si="621"/>
        <v>0</v>
      </c>
      <c r="O597" s="344">
        <f t="shared" si="622"/>
        <v>0</v>
      </c>
      <c r="P597" s="51" t="e">
        <f t="shared" si="623"/>
        <v>#DIV/0!</v>
      </c>
      <c r="Q597" s="338">
        <f t="shared" si="624"/>
        <v>0</v>
      </c>
    </row>
    <row r="598" spans="2:17">
      <c r="B598" s="69" t="s">
        <v>2403</v>
      </c>
      <c r="C598" s="61" t="s">
        <v>1022</v>
      </c>
      <c r="D598" s="60" t="s">
        <v>879</v>
      </c>
      <c r="E598" s="65" t="s">
        <v>882</v>
      </c>
      <c r="F598" s="61" t="s">
        <v>2</v>
      </c>
      <c r="G598" s="777"/>
      <c r="H598" s="363"/>
      <c r="I598" s="406"/>
      <c r="J598" s="339">
        <v>0</v>
      </c>
      <c r="K598" s="340"/>
      <c r="L598" s="341">
        <f t="shared" si="620"/>
        <v>0</v>
      </c>
      <c r="M598" s="342">
        <v>0</v>
      </c>
      <c r="N598" s="343">
        <f t="shared" si="621"/>
        <v>0</v>
      </c>
      <c r="O598" s="344">
        <f t="shared" si="622"/>
        <v>0</v>
      </c>
      <c r="P598" s="51" t="e">
        <f t="shared" si="623"/>
        <v>#DIV/0!</v>
      </c>
      <c r="Q598" s="338">
        <f t="shared" si="624"/>
        <v>0</v>
      </c>
    </row>
    <row r="599" spans="2:17" ht="22.5">
      <c r="B599" s="69" t="s">
        <v>2404</v>
      </c>
      <c r="C599" s="61" t="s">
        <v>1023</v>
      </c>
      <c r="D599" s="60" t="s">
        <v>879</v>
      </c>
      <c r="E599" s="65" t="s">
        <v>883</v>
      </c>
      <c r="F599" s="61" t="s">
        <v>2</v>
      </c>
      <c r="G599" s="777"/>
      <c r="H599" s="363"/>
      <c r="I599" s="406"/>
      <c r="J599" s="339">
        <v>0</v>
      </c>
      <c r="K599" s="340"/>
      <c r="L599" s="341">
        <f t="shared" si="620"/>
        <v>0</v>
      </c>
      <c r="M599" s="342">
        <v>0</v>
      </c>
      <c r="N599" s="343">
        <f t="shared" si="621"/>
        <v>0</v>
      </c>
      <c r="O599" s="344">
        <f t="shared" si="622"/>
        <v>0</v>
      </c>
      <c r="P599" s="51" t="e">
        <f t="shared" si="623"/>
        <v>#DIV/0!</v>
      </c>
      <c r="Q599" s="338">
        <f t="shared" si="624"/>
        <v>0</v>
      </c>
    </row>
    <row r="600" spans="2:17" ht="15" customHeight="1">
      <c r="B600" s="68"/>
      <c r="C600" s="66" t="s">
        <v>1024</v>
      </c>
      <c r="D600" s="1055" t="s">
        <v>1025</v>
      </c>
      <c r="E600" s="1055"/>
      <c r="F600" s="1055"/>
      <c r="G600" s="764"/>
      <c r="H600" s="764"/>
      <c r="I600" s="67"/>
      <c r="J600" s="252"/>
      <c r="K600" s="253"/>
      <c r="L600" s="254"/>
      <c r="M600" s="147">
        <f t="shared" ref="M600:Q600" si="625">SUM(M601:M604)</f>
        <v>0</v>
      </c>
      <c r="N600" s="62">
        <f t="shared" si="625"/>
        <v>0</v>
      </c>
      <c r="O600" s="265">
        <f t="shared" si="625"/>
        <v>0</v>
      </c>
      <c r="P600" s="261" t="e">
        <f>ROUND(O600/I600,4)</f>
        <v>#DIV/0!</v>
      </c>
      <c r="Q600" s="67">
        <f t="shared" si="625"/>
        <v>0</v>
      </c>
    </row>
    <row r="601" spans="2:17">
      <c r="B601" s="69" t="s">
        <v>2405</v>
      </c>
      <c r="C601" s="61" t="s">
        <v>1026</v>
      </c>
      <c r="D601" s="60" t="s">
        <v>879</v>
      </c>
      <c r="E601" s="64" t="s">
        <v>880</v>
      </c>
      <c r="F601" s="61" t="s">
        <v>2</v>
      </c>
      <c r="G601" s="777"/>
      <c r="H601" s="363"/>
      <c r="I601" s="406"/>
      <c r="J601" s="339">
        <v>0</v>
      </c>
      <c r="K601" s="340"/>
      <c r="L601" s="341">
        <f t="shared" ref="L601:L604" si="626">ROUND(J601+K601,2)</f>
        <v>0</v>
      </c>
      <c r="M601" s="342">
        <v>0</v>
      </c>
      <c r="N601" s="343">
        <f t="shared" ref="N601:N604" si="627">ROUND(K601*H601,2)</f>
        <v>0</v>
      </c>
      <c r="O601" s="344">
        <f t="shared" ref="O601:O604" si="628">ROUND(M601+N601,2)</f>
        <v>0</v>
      </c>
      <c r="P601" s="51" t="e">
        <f t="shared" ref="P601:P604" si="629">ROUND(O601/I601,4)</f>
        <v>#DIV/0!</v>
      </c>
      <c r="Q601" s="338">
        <f t="shared" ref="Q601:Q604" si="630">ROUND(I601-O601,2)</f>
        <v>0</v>
      </c>
    </row>
    <row r="602" spans="2:17">
      <c r="B602" s="69" t="s">
        <v>2406</v>
      </c>
      <c r="C602" s="61" t="s">
        <v>1027</v>
      </c>
      <c r="D602" s="60" t="s">
        <v>879</v>
      </c>
      <c r="E602" s="65" t="s">
        <v>882</v>
      </c>
      <c r="F602" s="61" t="s">
        <v>2</v>
      </c>
      <c r="G602" s="777"/>
      <c r="H602" s="363"/>
      <c r="I602" s="406"/>
      <c r="J602" s="339">
        <v>0</v>
      </c>
      <c r="K602" s="340"/>
      <c r="L602" s="341">
        <f t="shared" si="626"/>
        <v>0</v>
      </c>
      <c r="M602" s="342">
        <v>0</v>
      </c>
      <c r="N602" s="343">
        <f t="shared" si="627"/>
        <v>0</v>
      </c>
      <c r="O602" s="344">
        <f t="shared" si="628"/>
        <v>0</v>
      </c>
      <c r="P602" s="51" t="e">
        <f t="shared" si="629"/>
        <v>#DIV/0!</v>
      </c>
      <c r="Q602" s="338">
        <f t="shared" si="630"/>
        <v>0</v>
      </c>
    </row>
    <row r="603" spans="2:17">
      <c r="B603" s="69" t="s">
        <v>2407</v>
      </c>
      <c r="C603" s="61" t="s">
        <v>1028</v>
      </c>
      <c r="D603" s="60" t="s">
        <v>879</v>
      </c>
      <c r="E603" s="65" t="s">
        <v>1029</v>
      </c>
      <c r="F603" s="61" t="s">
        <v>2</v>
      </c>
      <c r="G603" s="777"/>
      <c r="H603" s="363"/>
      <c r="I603" s="406"/>
      <c r="J603" s="339">
        <v>0</v>
      </c>
      <c r="K603" s="340"/>
      <c r="L603" s="341">
        <f t="shared" si="626"/>
        <v>0</v>
      </c>
      <c r="M603" s="342">
        <v>0</v>
      </c>
      <c r="N603" s="343">
        <f t="shared" si="627"/>
        <v>0</v>
      </c>
      <c r="O603" s="344">
        <f t="shared" si="628"/>
        <v>0</v>
      </c>
      <c r="P603" s="51" t="e">
        <f t="shared" si="629"/>
        <v>#DIV/0!</v>
      </c>
      <c r="Q603" s="338">
        <f t="shared" si="630"/>
        <v>0</v>
      </c>
    </row>
    <row r="604" spans="2:17" ht="23.25" thickBot="1">
      <c r="B604" s="69" t="s">
        <v>2408</v>
      </c>
      <c r="C604" s="70" t="s">
        <v>1030</v>
      </c>
      <c r="D604" s="71" t="s">
        <v>879</v>
      </c>
      <c r="E604" s="72" t="s">
        <v>883</v>
      </c>
      <c r="F604" s="70" t="s">
        <v>2</v>
      </c>
      <c r="G604" s="777"/>
      <c r="H604" s="363"/>
      <c r="I604" s="406"/>
      <c r="J604" s="339">
        <v>0</v>
      </c>
      <c r="K604" s="340"/>
      <c r="L604" s="341">
        <f t="shared" si="626"/>
        <v>0</v>
      </c>
      <c r="M604" s="342">
        <v>0</v>
      </c>
      <c r="N604" s="343">
        <f t="shared" si="627"/>
        <v>0</v>
      </c>
      <c r="O604" s="344">
        <f t="shared" si="628"/>
        <v>0</v>
      </c>
      <c r="P604" s="39" t="e">
        <f t="shared" si="629"/>
        <v>#DIV/0!</v>
      </c>
      <c r="Q604" s="338">
        <f t="shared" si="630"/>
        <v>0</v>
      </c>
    </row>
    <row r="605" spans="2:17" ht="22.5" customHeight="1">
      <c r="B605" s="84"/>
      <c r="C605" s="85" t="s">
        <v>804</v>
      </c>
      <c r="D605" s="1063" t="s">
        <v>1031</v>
      </c>
      <c r="E605" s="1064" t="s">
        <v>841</v>
      </c>
      <c r="F605" s="1065"/>
      <c r="G605" s="753"/>
      <c r="H605" s="753"/>
      <c r="I605" s="505"/>
      <c r="J605" s="412"/>
      <c r="K605" s="413"/>
      <c r="L605" s="414"/>
      <c r="M605" s="506">
        <f t="shared" ref="M605:Q605" si="631">M606+M665+M688+M691+M694</f>
        <v>0</v>
      </c>
      <c r="N605" s="507">
        <f t="shared" si="631"/>
        <v>0</v>
      </c>
      <c r="O605" s="508">
        <f t="shared" si="631"/>
        <v>0</v>
      </c>
      <c r="P605" s="269" t="e">
        <f>ROUND(O605/I605,4)</f>
        <v>#DIV/0!</v>
      </c>
      <c r="Q605" s="505">
        <f t="shared" si="631"/>
        <v>0</v>
      </c>
    </row>
    <row r="606" spans="2:17" ht="15.75" customHeight="1" thickBot="1">
      <c r="B606" s="171"/>
      <c r="C606" s="172" t="s">
        <v>33</v>
      </c>
      <c r="D606" s="1066" t="s">
        <v>1151</v>
      </c>
      <c r="E606" s="1066"/>
      <c r="F606" s="1066"/>
      <c r="G606" s="765"/>
      <c r="H606" s="765"/>
      <c r="I606" s="173"/>
      <c r="J606" s="255"/>
      <c r="K606" s="256"/>
      <c r="L606" s="257"/>
      <c r="M606" s="174">
        <f t="shared" ref="M606:Q606" si="632">SUM(M607:M664)</f>
        <v>0</v>
      </c>
      <c r="N606" s="175">
        <f t="shared" si="632"/>
        <v>0</v>
      </c>
      <c r="O606" s="266">
        <f t="shared" si="632"/>
        <v>0</v>
      </c>
      <c r="P606" s="272" t="e">
        <f>ROUND(O606/I606,4)</f>
        <v>#DIV/0!</v>
      </c>
      <c r="Q606" s="173">
        <f t="shared" si="632"/>
        <v>0</v>
      </c>
    </row>
    <row r="607" spans="2:17" ht="15" thickTop="1">
      <c r="B607" s="166"/>
      <c r="C607" s="170" t="s">
        <v>36</v>
      </c>
      <c r="D607" s="1062" t="s">
        <v>1032</v>
      </c>
      <c r="E607" s="1062"/>
      <c r="F607" s="1062"/>
      <c r="G607" s="777"/>
      <c r="H607" s="363"/>
      <c r="I607" s="406"/>
      <c r="J607" s="509"/>
      <c r="K607" s="510"/>
      <c r="L607" s="511"/>
      <c r="M607" s="512"/>
      <c r="N607" s="343"/>
      <c r="O607" s="513"/>
      <c r="P607" s="51"/>
      <c r="Q607" s="514"/>
    </row>
    <row r="608" spans="2:17" ht="15" thickBot="1">
      <c r="B608" s="143" t="s">
        <v>2409</v>
      </c>
      <c r="C608" s="139" t="s">
        <v>38</v>
      </c>
      <c r="D608" s="167" t="s">
        <v>879</v>
      </c>
      <c r="E608" s="168" t="s">
        <v>1033</v>
      </c>
      <c r="F608" s="169" t="s">
        <v>2</v>
      </c>
      <c r="G608" s="783"/>
      <c r="H608" s="784"/>
      <c r="I608" s="454"/>
      <c r="J608" s="480">
        <v>0</v>
      </c>
      <c r="K608" s="481"/>
      <c r="L608" s="482">
        <f t="shared" ref="L608" si="633">ROUND(J608+K608,2)</f>
        <v>0</v>
      </c>
      <c r="M608" s="483">
        <v>0</v>
      </c>
      <c r="N608" s="459">
        <f t="shared" ref="N608:N664" si="634">ROUND(K608*H608,2)</f>
        <v>0</v>
      </c>
      <c r="O608" s="484">
        <f t="shared" ref="O608:O664" si="635">ROUND(M608+N608,2)</f>
        <v>0</v>
      </c>
      <c r="P608" s="164" t="e">
        <f>ROUND(O608/I608,4)</f>
        <v>#DIV/0!</v>
      </c>
      <c r="Q608" s="485">
        <f t="shared" ref="Q608:Q664" si="636">ROUND(I608-O608,2)</f>
        <v>0</v>
      </c>
    </row>
    <row r="609" spans="2:17" ht="15" thickTop="1">
      <c r="B609" s="166"/>
      <c r="C609" s="170" t="s">
        <v>77</v>
      </c>
      <c r="D609" s="1062" t="s">
        <v>1034</v>
      </c>
      <c r="E609" s="1062"/>
      <c r="F609" s="1062"/>
      <c r="G609" s="777"/>
      <c r="H609" s="363"/>
      <c r="I609" s="515"/>
      <c r="J609" s="516"/>
      <c r="K609" s="776"/>
      <c r="L609" s="517"/>
      <c r="M609" s="518"/>
      <c r="N609" s="343"/>
      <c r="O609" s="513"/>
      <c r="P609" s="51"/>
      <c r="Q609" s="514"/>
    </row>
    <row r="610" spans="2:17" ht="15" thickBot="1">
      <c r="B610" s="143" t="s">
        <v>2410</v>
      </c>
      <c r="C610" s="139" t="s">
        <v>79</v>
      </c>
      <c r="D610" s="167" t="s">
        <v>879</v>
      </c>
      <c r="E610" s="168" t="s">
        <v>1035</v>
      </c>
      <c r="F610" s="169" t="s">
        <v>2</v>
      </c>
      <c r="G610" s="783"/>
      <c r="H610" s="784"/>
      <c r="I610" s="454"/>
      <c r="J610" s="480">
        <v>0</v>
      </c>
      <c r="K610" s="481"/>
      <c r="L610" s="482">
        <f t="shared" ref="L610" si="637">ROUND(J610+K610,2)</f>
        <v>0</v>
      </c>
      <c r="M610" s="483">
        <v>0</v>
      </c>
      <c r="N610" s="459">
        <f t="shared" si="634"/>
        <v>0</v>
      </c>
      <c r="O610" s="484">
        <f t="shared" si="635"/>
        <v>0</v>
      </c>
      <c r="P610" s="164" t="e">
        <f t="shared" ref="P610" si="638">ROUND(O610/I610,4)</f>
        <v>#DIV/0!</v>
      </c>
      <c r="Q610" s="485">
        <f t="shared" si="636"/>
        <v>0</v>
      </c>
    </row>
    <row r="611" spans="2:17" ht="15" thickTop="1">
      <c r="B611" s="166"/>
      <c r="C611" s="170" t="s">
        <v>582</v>
      </c>
      <c r="D611" s="1062" t="s">
        <v>1036</v>
      </c>
      <c r="E611" s="1062"/>
      <c r="F611" s="1062"/>
      <c r="G611" s="777"/>
      <c r="H611" s="363"/>
      <c r="I611" s="515"/>
      <c r="J611" s="516"/>
      <c r="K611" s="776"/>
      <c r="L611" s="517"/>
      <c r="M611" s="518"/>
      <c r="N611" s="343"/>
      <c r="O611" s="513"/>
      <c r="P611" s="51"/>
      <c r="Q611" s="514"/>
    </row>
    <row r="612" spans="2:17" ht="15" thickBot="1">
      <c r="B612" s="143" t="s">
        <v>2411</v>
      </c>
      <c r="C612" s="139" t="s">
        <v>584</v>
      </c>
      <c r="D612" s="167" t="s">
        <v>879</v>
      </c>
      <c r="E612" s="168" t="s">
        <v>1037</v>
      </c>
      <c r="F612" s="169" t="s">
        <v>2</v>
      </c>
      <c r="G612" s="783"/>
      <c r="H612" s="784"/>
      <c r="I612" s="454"/>
      <c r="J612" s="480">
        <v>0</v>
      </c>
      <c r="K612" s="481"/>
      <c r="L612" s="482">
        <f t="shared" ref="L612" si="639">ROUND(J612+K612,2)</f>
        <v>0</v>
      </c>
      <c r="M612" s="483">
        <v>0</v>
      </c>
      <c r="N612" s="459">
        <f t="shared" si="634"/>
        <v>0</v>
      </c>
      <c r="O612" s="484">
        <f t="shared" si="635"/>
        <v>0</v>
      </c>
      <c r="P612" s="164" t="e">
        <f t="shared" ref="P612" si="640">ROUND(O612/I612,4)</f>
        <v>#DIV/0!</v>
      </c>
      <c r="Q612" s="485">
        <f t="shared" si="636"/>
        <v>0</v>
      </c>
    </row>
    <row r="613" spans="2:17" ht="15" thickTop="1">
      <c r="B613" s="166"/>
      <c r="C613" s="170" t="s">
        <v>589</v>
      </c>
      <c r="D613" s="1062" t="s">
        <v>1038</v>
      </c>
      <c r="E613" s="1062"/>
      <c r="F613" s="1062"/>
      <c r="G613" s="777"/>
      <c r="H613" s="363"/>
      <c r="I613" s="515"/>
      <c r="J613" s="516"/>
      <c r="K613" s="776"/>
      <c r="L613" s="517"/>
      <c r="M613" s="518"/>
      <c r="N613" s="343"/>
      <c r="O613" s="513"/>
      <c r="P613" s="51"/>
      <c r="Q613" s="514"/>
    </row>
    <row r="614" spans="2:17" ht="15" thickBot="1">
      <c r="B614" s="143" t="s">
        <v>2412</v>
      </c>
      <c r="C614" s="139" t="s">
        <v>591</v>
      </c>
      <c r="D614" s="167" t="s">
        <v>879</v>
      </c>
      <c r="E614" s="168" t="s">
        <v>1039</v>
      </c>
      <c r="F614" s="169" t="s">
        <v>2</v>
      </c>
      <c r="G614" s="783"/>
      <c r="H614" s="784"/>
      <c r="I614" s="454"/>
      <c r="J614" s="480">
        <v>0</v>
      </c>
      <c r="K614" s="481"/>
      <c r="L614" s="482">
        <f t="shared" ref="L614" si="641">ROUND(J614+K614,2)</f>
        <v>0</v>
      </c>
      <c r="M614" s="483">
        <v>0</v>
      </c>
      <c r="N614" s="459">
        <f t="shared" si="634"/>
        <v>0</v>
      </c>
      <c r="O614" s="484">
        <f t="shared" si="635"/>
        <v>0</v>
      </c>
      <c r="P614" s="164" t="e">
        <f t="shared" ref="P614" si="642">ROUND(O614/I614,4)</f>
        <v>#DIV/0!</v>
      </c>
      <c r="Q614" s="485">
        <f t="shared" si="636"/>
        <v>0</v>
      </c>
    </row>
    <row r="615" spans="2:17" ht="15" thickTop="1">
      <c r="B615" s="166"/>
      <c r="C615" s="170" t="s">
        <v>596</v>
      </c>
      <c r="D615" s="1062" t="s">
        <v>1040</v>
      </c>
      <c r="E615" s="1062"/>
      <c r="F615" s="1062"/>
      <c r="G615" s="777"/>
      <c r="H615" s="363"/>
      <c r="I615" s="515"/>
      <c r="J615" s="516"/>
      <c r="K615" s="776"/>
      <c r="L615" s="517"/>
      <c r="M615" s="518"/>
      <c r="N615" s="343"/>
      <c r="O615" s="513"/>
      <c r="P615" s="51"/>
      <c r="Q615" s="514"/>
    </row>
    <row r="616" spans="2:17" ht="15" thickBot="1">
      <c r="B616" s="143" t="s">
        <v>2413</v>
      </c>
      <c r="C616" s="139" t="s">
        <v>598</v>
      </c>
      <c r="D616" s="167" t="s">
        <v>879</v>
      </c>
      <c r="E616" s="168" t="s">
        <v>1041</v>
      </c>
      <c r="F616" s="169" t="s">
        <v>2</v>
      </c>
      <c r="G616" s="783"/>
      <c r="H616" s="784"/>
      <c r="I616" s="454"/>
      <c r="J616" s="480">
        <v>0</v>
      </c>
      <c r="K616" s="481"/>
      <c r="L616" s="482">
        <f t="shared" ref="L616" si="643">ROUND(J616+K616,2)</f>
        <v>0</v>
      </c>
      <c r="M616" s="483">
        <v>0</v>
      </c>
      <c r="N616" s="459">
        <f t="shared" si="634"/>
        <v>0</v>
      </c>
      <c r="O616" s="484">
        <f t="shared" si="635"/>
        <v>0</v>
      </c>
      <c r="P616" s="164" t="e">
        <f t="shared" ref="P616" si="644">ROUND(O616/I616,4)</f>
        <v>#DIV/0!</v>
      </c>
      <c r="Q616" s="485">
        <f t="shared" si="636"/>
        <v>0</v>
      </c>
    </row>
    <row r="617" spans="2:17" ht="15" thickTop="1">
      <c r="B617" s="166"/>
      <c r="C617" s="170" t="s">
        <v>603</v>
      </c>
      <c r="D617" s="1062" t="s">
        <v>1042</v>
      </c>
      <c r="E617" s="1062"/>
      <c r="F617" s="1062"/>
      <c r="G617" s="777"/>
      <c r="H617" s="363"/>
      <c r="I617" s="515"/>
      <c r="J617" s="516"/>
      <c r="K617" s="776"/>
      <c r="L617" s="517"/>
      <c r="M617" s="518"/>
      <c r="N617" s="343"/>
      <c r="O617" s="513"/>
      <c r="P617" s="51"/>
      <c r="Q617" s="514"/>
    </row>
    <row r="618" spans="2:17" ht="15" thickBot="1">
      <c r="B618" s="143" t="s">
        <v>2414</v>
      </c>
      <c r="C618" s="139" t="s">
        <v>605</v>
      </c>
      <c r="D618" s="167" t="s">
        <v>879</v>
      </c>
      <c r="E618" s="168" t="s">
        <v>1043</v>
      </c>
      <c r="F618" s="169" t="s">
        <v>2</v>
      </c>
      <c r="G618" s="783"/>
      <c r="H618" s="784"/>
      <c r="I618" s="454"/>
      <c r="J618" s="480">
        <v>0</v>
      </c>
      <c r="K618" s="481"/>
      <c r="L618" s="482">
        <f t="shared" ref="L618" si="645">ROUND(J618+K618,2)</f>
        <v>0</v>
      </c>
      <c r="M618" s="483">
        <v>0</v>
      </c>
      <c r="N618" s="459">
        <f t="shared" si="634"/>
        <v>0</v>
      </c>
      <c r="O618" s="484">
        <f t="shared" si="635"/>
        <v>0</v>
      </c>
      <c r="P618" s="164" t="e">
        <f t="shared" ref="P618" si="646">ROUND(O618/I618,4)</f>
        <v>#DIV/0!</v>
      </c>
      <c r="Q618" s="485">
        <f t="shared" si="636"/>
        <v>0</v>
      </c>
    </row>
    <row r="619" spans="2:17" ht="15" thickTop="1">
      <c r="B619" s="166"/>
      <c r="C619" s="170" t="s">
        <v>610</v>
      </c>
      <c r="D619" s="1062" t="s">
        <v>1044</v>
      </c>
      <c r="E619" s="1062"/>
      <c r="F619" s="1062"/>
      <c r="G619" s="777"/>
      <c r="H619" s="363"/>
      <c r="I619" s="515"/>
      <c r="J619" s="516"/>
      <c r="K619" s="776"/>
      <c r="L619" s="517"/>
      <c r="M619" s="518"/>
      <c r="N619" s="343"/>
      <c r="O619" s="513"/>
      <c r="P619" s="51"/>
      <c r="Q619" s="514"/>
    </row>
    <row r="620" spans="2:17" ht="15" thickBot="1">
      <c r="B620" s="143" t="s">
        <v>2415</v>
      </c>
      <c r="C620" s="139" t="s">
        <v>612</v>
      </c>
      <c r="D620" s="167" t="s">
        <v>879</v>
      </c>
      <c r="E620" s="168" t="s">
        <v>1045</v>
      </c>
      <c r="F620" s="169" t="s">
        <v>2</v>
      </c>
      <c r="G620" s="783"/>
      <c r="H620" s="784"/>
      <c r="I620" s="454"/>
      <c r="J620" s="480">
        <v>0</v>
      </c>
      <c r="K620" s="481"/>
      <c r="L620" s="482">
        <f t="shared" ref="L620" si="647">ROUND(J620+K620,2)</f>
        <v>0</v>
      </c>
      <c r="M620" s="483">
        <v>0</v>
      </c>
      <c r="N620" s="459">
        <f t="shared" si="634"/>
        <v>0</v>
      </c>
      <c r="O620" s="484">
        <f t="shared" si="635"/>
        <v>0</v>
      </c>
      <c r="P620" s="164" t="e">
        <f t="shared" ref="P620" si="648">ROUND(O620/I620,4)</f>
        <v>#DIV/0!</v>
      </c>
      <c r="Q620" s="485">
        <f t="shared" si="636"/>
        <v>0</v>
      </c>
    </row>
    <row r="621" spans="2:17" ht="15" thickTop="1">
      <c r="B621" s="166"/>
      <c r="C621" s="170" t="s">
        <v>617</v>
      </c>
      <c r="D621" s="1062" t="s">
        <v>1046</v>
      </c>
      <c r="E621" s="1062"/>
      <c r="F621" s="1062"/>
      <c r="G621" s="777"/>
      <c r="H621" s="363"/>
      <c r="I621" s="515"/>
      <c r="J621" s="516"/>
      <c r="K621" s="776"/>
      <c r="L621" s="517"/>
      <c r="M621" s="518"/>
      <c r="N621" s="343"/>
      <c r="O621" s="513"/>
      <c r="P621" s="51"/>
      <c r="Q621" s="514"/>
    </row>
    <row r="622" spans="2:17" ht="15" thickBot="1">
      <c r="B622" s="143" t="s">
        <v>2416</v>
      </c>
      <c r="C622" s="139" t="s">
        <v>619</v>
      </c>
      <c r="D622" s="167" t="s">
        <v>879</v>
      </c>
      <c r="E622" s="168" t="s">
        <v>1047</v>
      </c>
      <c r="F622" s="169" t="s">
        <v>2</v>
      </c>
      <c r="G622" s="783"/>
      <c r="H622" s="784"/>
      <c r="I622" s="454"/>
      <c r="J622" s="480">
        <v>0</v>
      </c>
      <c r="K622" s="481"/>
      <c r="L622" s="482">
        <f t="shared" ref="L622" si="649">ROUND(J622+K622,2)</f>
        <v>0</v>
      </c>
      <c r="M622" s="483">
        <v>0</v>
      </c>
      <c r="N622" s="459">
        <f t="shared" si="634"/>
        <v>0</v>
      </c>
      <c r="O622" s="484">
        <f t="shared" si="635"/>
        <v>0</v>
      </c>
      <c r="P622" s="164" t="e">
        <f t="shared" ref="P622" si="650">ROUND(O622/I622,4)</f>
        <v>#DIV/0!</v>
      </c>
      <c r="Q622" s="485">
        <f t="shared" si="636"/>
        <v>0</v>
      </c>
    </row>
    <row r="623" spans="2:17" ht="15" thickTop="1">
      <c r="B623" s="166"/>
      <c r="C623" s="170" t="s">
        <v>624</v>
      </c>
      <c r="D623" s="1062" t="s">
        <v>1048</v>
      </c>
      <c r="E623" s="1062"/>
      <c r="F623" s="1062"/>
      <c r="G623" s="777"/>
      <c r="H623" s="363"/>
      <c r="I623" s="515"/>
      <c r="J623" s="516"/>
      <c r="K623" s="776"/>
      <c r="L623" s="517"/>
      <c r="M623" s="518"/>
      <c r="N623" s="343"/>
      <c r="O623" s="513"/>
      <c r="P623" s="51"/>
      <c r="Q623" s="514"/>
    </row>
    <row r="624" spans="2:17" ht="15" thickBot="1">
      <c r="B624" s="143" t="s">
        <v>2417</v>
      </c>
      <c r="C624" s="139" t="s">
        <v>626</v>
      </c>
      <c r="D624" s="167" t="s">
        <v>879</v>
      </c>
      <c r="E624" s="168" t="s">
        <v>1049</v>
      </c>
      <c r="F624" s="169" t="s">
        <v>2</v>
      </c>
      <c r="G624" s="783"/>
      <c r="H624" s="784"/>
      <c r="I624" s="454"/>
      <c r="J624" s="480">
        <v>0</v>
      </c>
      <c r="K624" s="481"/>
      <c r="L624" s="482">
        <f t="shared" ref="L624" si="651">ROUND(J624+K624,2)</f>
        <v>0</v>
      </c>
      <c r="M624" s="483">
        <v>0</v>
      </c>
      <c r="N624" s="459">
        <f t="shared" si="634"/>
        <v>0</v>
      </c>
      <c r="O624" s="484">
        <f t="shared" si="635"/>
        <v>0</v>
      </c>
      <c r="P624" s="164" t="e">
        <f t="shared" ref="P624" si="652">ROUND(O624/I624,4)</f>
        <v>#DIV/0!</v>
      </c>
      <c r="Q624" s="485">
        <f t="shared" si="636"/>
        <v>0</v>
      </c>
    </row>
    <row r="625" spans="2:17" ht="15" thickTop="1">
      <c r="B625" s="166"/>
      <c r="C625" s="170" t="s">
        <v>631</v>
      </c>
      <c r="D625" s="1062" t="s">
        <v>1050</v>
      </c>
      <c r="E625" s="1062"/>
      <c r="F625" s="1062"/>
      <c r="G625" s="777"/>
      <c r="H625" s="363"/>
      <c r="I625" s="515"/>
      <c r="J625" s="516"/>
      <c r="K625" s="776"/>
      <c r="L625" s="517"/>
      <c r="M625" s="518"/>
      <c r="N625" s="343"/>
      <c r="O625" s="513"/>
      <c r="P625" s="51"/>
      <c r="Q625" s="514"/>
    </row>
    <row r="626" spans="2:17" ht="15" thickBot="1">
      <c r="B626" s="143" t="s">
        <v>2418</v>
      </c>
      <c r="C626" s="139" t="s">
        <v>633</v>
      </c>
      <c r="D626" s="167" t="s">
        <v>879</v>
      </c>
      <c r="E626" s="168" t="s">
        <v>1051</v>
      </c>
      <c r="F626" s="169" t="s">
        <v>2</v>
      </c>
      <c r="G626" s="783"/>
      <c r="H626" s="784"/>
      <c r="I626" s="454"/>
      <c r="J626" s="480">
        <v>0</v>
      </c>
      <c r="K626" s="481"/>
      <c r="L626" s="482">
        <f t="shared" ref="L626" si="653">ROUND(J626+K626,2)</f>
        <v>0</v>
      </c>
      <c r="M626" s="483">
        <v>0</v>
      </c>
      <c r="N626" s="459">
        <f t="shared" si="634"/>
        <v>0</v>
      </c>
      <c r="O626" s="484">
        <f t="shared" si="635"/>
        <v>0</v>
      </c>
      <c r="P626" s="164" t="e">
        <f t="shared" ref="P626" si="654">ROUND(O626/I626,4)</f>
        <v>#DIV/0!</v>
      </c>
      <c r="Q626" s="485">
        <f t="shared" si="636"/>
        <v>0</v>
      </c>
    </row>
    <row r="627" spans="2:17" ht="15" thickTop="1">
      <c r="B627" s="166"/>
      <c r="C627" s="170" t="s">
        <v>638</v>
      </c>
      <c r="D627" s="1062" t="s">
        <v>1052</v>
      </c>
      <c r="E627" s="1062"/>
      <c r="F627" s="1062"/>
      <c r="G627" s="777"/>
      <c r="H627" s="363"/>
      <c r="I627" s="515"/>
      <c r="J627" s="516"/>
      <c r="K627" s="776"/>
      <c r="L627" s="517"/>
      <c r="M627" s="518"/>
      <c r="N627" s="343"/>
      <c r="O627" s="513"/>
      <c r="P627" s="51"/>
      <c r="Q627" s="514"/>
    </row>
    <row r="628" spans="2:17" ht="15" thickBot="1">
      <c r="B628" s="143" t="s">
        <v>2419</v>
      </c>
      <c r="C628" s="139" t="s">
        <v>640</v>
      </c>
      <c r="D628" s="167" t="s">
        <v>879</v>
      </c>
      <c r="E628" s="168" t="s">
        <v>1053</v>
      </c>
      <c r="F628" s="169" t="s">
        <v>2</v>
      </c>
      <c r="G628" s="783"/>
      <c r="H628" s="784"/>
      <c r="I628" s="454"/>
      <c r="J628" s="480">
        <v>0</v>
      </c>
      <c r="K628" s="481"/>
      <c r="L628" s="482">
        <f t="shared" ref="L628" si="655">ROUND(J628+K628,2)</f>
        <v>0</v>
      </c>
      <c r="M628" s="483">
        <v>0</v>
      </c>
      <c r="N628" s="459">
        <f t="shared" si="634"/>
        <v>0</v>
      </c>
      <c r="O628" s="484">
        <f t="shared" si="635"/>
        <v>0</v>
      </c>
      <c r="P628" s="164" t="e">
        <f t="shared" ref="P628" si="656">ROUND(O628/I628,4)</f>
        <v>#DIV/0!</v>
      </c>
      <c r="Q628" s="485">
        <f t="shared" si="636"/>
        <v>0</v>
      </c>
    </row>
    <row r="629" spans="2:17" ht="15" thickTop="1">
      <c r="B629" s="166"/>
      <c r="C629" s="170" t="s">
        <v>645</v>
      </c>
      <c r="D629" s="1062" t="s">
        <v>1054</v>
      </c>
      <c r="E629" s="1062"/>
      <c r="F629" s="1062"/>
      <c r="G629" s="777"/>
      <c r="H629" s="363"/>
      <c r="I629" s="515"/>
      <c r="J629" s="516"/>
      <c r="K629" s="776"/>
      <c r="L629" s="517"/>
      <c r="M629" s="518"/>
      <c r="N629" s="343"/>
      <c r="O629" s="513"/>
      <c r="P629" s="51"/>
      <c r="Q629" s="514"/>
    </row>
    <row r="630" spans="2:17" ht="15" thickBot="1">
      <c r="B630" s="143" t="s">
        <v>2420</v>
      </c>
      <c r="C630" s="139" t="s">
        <v>646</v>
      </c>
      <c r="D630" s="167" t="s">
        <v>879</v>
      </c>
      <c r="E630" s="168" t="s">
        <v>1055</v>
      </c>
      <c r="F630" s="169" t="s">
        <v>2</v>
      </c>
      <c r="G630" s="783"/>
      <c r="H630" s="784"/>
      <c r="I630" s="454"/>
      <c r="J630" s="480">
        <v>0</v>
      </c>
      <c r="K630" s="481"/>
      <c r="L630" s="482">
        <f t="shared" ref="L630" si="657">ROUND(J630+K630,2)</f>
        <v>0</v>
      </c>
      <c r="M630" s="483">
        <v>0</v>
      </c>
      <c r="N630" s="459">
        <f t="shared" si="634"/>
        <v>0</v>
      </c>
      <c r="O630" s="484">
        <f t="shared" si="635"/>
        <v>0</v>
      </c>
      <c r="P630" s="164" t="e">
        <f t="shared" ref="P630" si="658">ROUND(O630/I630,4)</f>
        <v>#DIV/0!</v>
      </c>
      <c r="Q630" s="485">
        <f t="shared" si="636"/>
        <v>0</v>
      </c>
    </row>
    <row r="631" spans="2:17" ht="15" thickTop="1">
      <c r="B631" s="166"/>
      <c r="C631" s="170" t="s">
        <v>651</v>
      </c>
      <c r="D631" s="1062" t="s">
        <v>1056</v>
      </c>
      <c r="E631" s="1062"/>
      <c r="F631" s="1062"/>
      <c r="G631" s="777"/>
      <c r="H631" s="363"/>
      <c r="I631" s="515"/>
      <c r="J631" s="516"/>
      <c r="K631" s="776"/>
      <c r="L631" s="517"/>
      <c r="M631" s="518"/>
      <c r="N631" s="343"/>
      <c r="O631" s="513"/>
      <c r="P631" s="51"/>
      <c r="Q631" s="514"/>
    </row>
    <row r="632" spans="2:17" ht="15" thickBot="1">
      <c r="B632" s="143" t="s">
        <v>2421</v>
      </c>
      <c r="C632" s="139" t="s">
        <v>653</v>
      </c>
      <c r="D632" s="167" t="s">
        <v>879</v>
      </c>
      <c r="E632" s="168" t="s">
        <v>1057</v>
      </c>
      <c r="F632" s="169" t="s">
        <v>2</v>
      </c>
      <c r="G632" s="783"/>
      <c r="H632" s="784"/>
      <c r="I632" s="454"/>
      <c r="J632" s="480">
        <v>0</v>
      </c>
      <c r="K632" s="481"/>
      <c r="L632" s="482">
        <f t="shared" ref="L632" si="659">ROUND(J632+K632,2)</f>
        <v>0</v>
      </c>
      <c r="M632" s="483">
        <v>0</v>
      </c>
      <c r="N632" s="459">
        <f t="shared" si="634"/>
        <v>0</v>
      </c>
      <c r="O632" s="484">
        <f t="shared" si="635"/>
        <v>0</v>
      </c>
      <c r="P632" s="164" t="e">
        <f t="shared" ref="P632" si="660">ROUND(O632/I632,4)</f>
        <v>#DIV/0!</v>
      </c>
      <c r="Q632" s="485">
        <f t="shared" si="636"/>
        <v>0</v>
      </c>
    </row>
    <row r="633" spans="2:17" ht="15" thickTop="1">
      <c r="B633" s="166"/>
      <c r="C633" s="170" t="s">
        <v>658</v>
      </c>
      <c r="D633" s="1062" t="s">
        <v>1058</v>
      </c>
      <c r="E633" s="1062"/>
      <c r="F633" s="1062"/>
      <c r="G633" s="777"/>
      <c r="H633" s="363"/>
      <c r="I633" s="515"/>
      <c r="J633" s="516"/>
      <c r="K633" s="776"/>
      <c r="L633" s="517"/>
      <c r="M633" s="518"/>
      <c r="N633" s="343"/>
      <c r="O633" s="513"/>
      <c r="P633" s="51"/>
      <c r="Q633" s="514"/>
    </row>
    <row r="634" spans="2:17" ht="15" thickBot="1">
      <c r="B634" s="143" t="s">
        <v>2422</v>
      </c>
      <c r="C634" s="139" t="s">
        <v>660</v>
      </c>
      <c r="D634" s="167" t="s">
        <v>879</v>
      </c>
      <c r="E634" s="168" t="s">
        <v>1059</v>
      </c>
      <c r="F634" s="169" t="s">
        <v>2</v>
      </c>
      <c r="G634" s="783"/>
      <c r="H634" s="784"/>
      <c r="I634" s="454"/>
      <c r="J634" s="480">
        <v>0</v>
      </c>
      <c r="K634" s="481"/>
      <c r="L634" s="482">
        <f t="shared" ref="L634" si="661">ROUND(J634+K634,2)</f>
        <v>0</v>
      </c>
      <c r="M634" s="483">
        <v>0</v>
      </c>
      <c r="N634" s="459">
        <f t="shared" si="634"/>
        <v>0</v>
      </c>
      <c r="O634" s="484">
        <f t="shared" si="635"/>
        <v>0</v>
      </c>
      <c r="P634" s="164" t="e">
        <f t="shared" ref="P634" si="662">ROUND(O634/I634,4)</f>
        <v>#DIV/0!</v>
      </c>
      <c r="Q634" s="485">
        <f t="shared" si="636"/>
        <v>0</v>
      </c>
    </row>
    <row r="635" spans="2:17" ht="15" thickTop="1">
      <c r="B635" s="166"/>
      <c r="C635" s="170" t="s">
        <v>665</v>
      </c>
      <c r="D635" s="1062" t="s">
        <v>1060</v>
      </c>
      <c r="E635" s="1062"/>
      <c r="F635" s="1062"/>
      <c r="G635" s="777"/>
      <c r="H635" s="363"/>
      <c r="I635" s="515"/>
      <c r="J635" s="516"/>
      <c r="K635" s="776"/>
      <c r="L635" s="517"/>
      <c r="M635" s="518"/>
      <c r="N635" s="343"/>
      <c r="O635" s="513"/>
      <c r="P635" s="51"/>
      <c r="Q635" s="514"/>
    </row>
    <row r="636" spans="2:17" ht="15" thickBot="1">
      <c r="B636" s="143" t="s">
        <v>2423</v>
      </c>
      <c r="C636" s="139" t="s">
        <v>667</v>
      </c>
      <c r="D636" s="167" t="s">
        <v>879</v>
      </c>
      <c r="E636" s="168" t="s">
        <v>1061</v>
      </c>
      <c r="F636" s="169" t="s">
        <v>2</v>
      </c>
      <c r="G636" s="783"/>
      <c r="H636" s="784"/>
      <c r="I636" s="454"/>
      <c r="J636" s="480">
        <v>0</v>
      </c>
      <c r="K636" s="481"/>
      <c r="L636" s="482">
        <f t="shared" ref="L636" si="663">ROUND(J636+K636,2)</f>
        <v>0</v>
      </c>
      <c r="M636" s="483">
        <v>0</v>
      </c>
      <c r="N636" s="459">
        <f t="shared" si="634"/>
        <v>0</v>
      </c>
      <c r="O636" s="484">
        <f t="shared" si="635"/>
        <v>0</v>
      </c>
      <c r="P636" s="164" t="e">
        <f t="shared" ref="P636" si="664">ROUND(O636/I636,4)</f>
        <v>#DIV/0!</v>
      </c>
      <c r="Q636" s="485">
        <f t="shared" si="636"/>
        <v>0</v>
      </c>
    </row>
    <row r="637" spans="2:17" ht="15" thickTop="1">
      <c r="B637" s="166"/>
      <c r="C637" s="170" t="s">
        <v>672</v>
      </c>
      <c r="D637" s="1062" t="s">
        <v>1062</v>
      </c>
      <c r="E637" s="1062"/>
      <c r="F637" s="1062"/>
      <c r="G637" s="777"/>
      <c r="H637" s="363"/>
      <c r="I637" s="515"/>
      <c r="J637" s="516"/>
      <c r="K637" s="776"/>
      <c r="L637" s="517"/>
      <c r="M637" s="518"/>
      <c r="N637" s="343"/>
      <c r="O637" s="513"/>
      <c r="P637" s="51"/>
      <c r="Q637" s="514"/>
    </row>
    <row r="638" spans="2:17" ht="15" thickBot="1">
      <c r="B638" s="143" t="s">
        <v>2424</v>
      </c>
      <c r="C638" s="139" t="s">
        <v>674</v>
      </c>
      <c r="D638" s="167" t="s">
        <v>879</v>
      </c>
      <c r="E638" s="168" t="s">
        <v>1063</v>
      </c>
      <c r="F638" s="169" t="s">
        <v>2</v>
      </c>
      <c r="G638" s="783"/>
      <c r="H638" s="784"/>
      <c r="I638" s="454"/>
      <c r="J638" s="480">
        <v>0</v>
      </c>
      <c r="K638" s="481"/>
      <c r="L638" s="482">
        <f t="shared" ref="L638" si="665">ROUND(J638+K638,2)</f>
        <v>0</v>
      </c>
      <c r="M638" s="483">
        <v>0</v>
      </c>
      <c r="N638" s="459">
        <f t="shared" si="634"/>
        <v>0</v>
      </c>
      <c r="O638" s="484">
        <f t="shared" si="635"/>
        <v>0</v>
      </c>
      <c r="P638" s="164" t="e">
        <f t="shared" ref="P638" si="666">ROUND(O638/I638,4)</f>
        <v>#DIV/0!</v>
      </c>
      <c r="Q638" s="485">
        <f t="shared" si="636"/>
        <v>0</v>
      </c>
    </row>
    <row r="639" spans="2:17" ht="15" thickTop="1">
      <c r="B639" s="166"/>
      <c r="C639" s="170" t="s">
        <v>679</v>
      </c>
      <c r="D639" s="1062" t="s">
        <v>1064</v>
      </c>
      <c r="E639" s="1062"/>
      <c r="F639" s="1062"/>
      <c r="G639" s="777"/>
      <c r="H639" s="363"/>
      <c r="I639" s="515"/>
      <c r="J639" s="516"/>
      <c r="K639" s="776"/>
      <c r="L639" s="517"/>
      <c r="M639" s="518"/>
      <c r="N639" s="343"/>
      <c r="O639" s="513"/>
      <c r="P639" s="51"/>
      <c r="Q639" s="514"/>
    </row>
    <row r="640" spans="2:17" ht="15" thickBot="1">
      <c r="B640" s="143" t="s">
        <v>2425</v>
      </c>
      <c r="C640" s="139" t="s">
        <v>681</v>
      </c>
      <c r="D640" s="167" t="s">
        <v>879</v>
      </c>
      <c r="E640" s="168" t="s">
        <v>1065</v>
      </c>
      <c r="F640" s="169" t="s">
        <v>2</v>
      </c>
      <c r="G640" s="783"/>
      <c r="H640" s="784"/>
      <c r="I640" s="454"/>
      <c r="J640" s="480">
        <v>0</v>
      </c>
      <c r="K640" s="481"/>
      <c r="L640" s="482">
        <f t="shared" ref="L640" si="667">ROUND(J640+K640,2)</f>
        <v>0</v>
      </c>
      <c r="M640" s="483">
        <v>0</v>
      </c>
      <c r="N640" s="459">
        <f t="shared" si="634"/>
        <v>0</v>
      </c>
      <c r="O640" s="484">
        <f t="shared" si="635"/>
        <v>0</v>
      </c>
      <c r="P640" s="164" t="e">
        <f t="shared" ref="P640" si="668">ROUND(O640/I640,4)</f>
        <v>#DIV/0!</v>
      </c>
      <c r="Q640" s="485">
        <f t="shared" si="636"/>
        <v>0</v>
      </c>
    </row>
    <row r="641" spans="2:17" ht="15" thickTop="1">
      <c r="B641" s="166"/>
      <c r="C641" s="170" t="s">
        <v>687</v>
      </c>
      <c r="D641" s="1062" t="s">
        <v>1066</v>
      </c>
      <c r="E641" s="1062"/>
      <c r="F641" s="1062"/>
      <c r="G641" s="777"/>
      <c r="H641" s="363"/>
      <c r="I641" s="515"/>
      <c r="J641" s="516"/>
      <c r="K641" s="776"/>
      <c r="L641" s="517"/>
      <c r="M641" s="518"/>
      <c r="N641" s="343"/>
      <c r="O641" s="513"/>
      <c r="P641" s="51"/>
      <c r="Q641" s="514"/>
    </row>
    <row r="642" spans="2:17" ht="15" thickBot="1">
      <c r="B642" s="143" t="s">
        <v>2426</v>
      </c>
      <c r="C642" s="139" t="s">
        <v>689</v>
      </c>
      <c r="D642" s="167" t="s">
        <v>879</v>
      </c>
      <c r="E642" s="168" t="s">
        <v>1067</v>
      </c>
      <c r="F642" s="169" t="s">
        <v>2</v>
      </c>
      <c r="G642" s="783"/>
      <c r="H642" s="784"/>
      <c r="I642" s="454"/>
      <c r="J642" s="480">
        <v>0</v>
      </c>
      <c r="K642" s="481"/>
      <c r="L642" s="482">
        <f t="shared" ref="L642" si="669">ROUND(J642+K642,2)</f>
        <v>0</v>
      </c>
      <c r="M642" s="483">
        <v>0</v>
      </c>
      <c r="N642" s="459">
        <f t="shared" si="634"/>
        <v>0</v>
      </c>
      <c r="O642" s="484">
        <f t="shared" si="635"/>
        <v>0</v>
      </c>
      <c r="P642" s="164" t="e">
        <f t="shared" ref="P642" si="670">ROUND(O642/I642,4)</f>
        <v>#DIV/0!</v>
      </c>
      <c r="Q642" s="485">
        <f t="shared" si="636"/>
        <v>0</v>
      </c>
    </row>
    <row r="643" spans="2:17" ht="15" thickTop="1">
      <c r="B643" s="166"/>
      <c r="C643" s="170" t="s">
        <v>1068</v>
      </c>
      <c r="D643" s="1062" t="s">
        <v>1069</v>
      </c>
      <c r="E643" s="1062"/>
      <c r="F643" s="1062"/>
      <c r="G643" s="777"/>
      <c r="H643" s="363"/>
      <c r="I643" s="515"/>
      <c r="J643" s="516"/>
      <c r="K643" s="776"/>
      <c r="L643" s="517"/>
      <c r="M643" s="518"/>
      <c r="N643" s="343"/>
      <c r="O643" s="513"/>
      <c r="P643" s="51"/>
      <c r="Q643" s="514"/>
    </row>
    <row r="644" spans="2:17" ht="15" thickBot="1">
      <c r="B644" s="143" t="s">
        <v>2427</v>
      </c>
      <c r="C644" s="139" t="s">
        <v>1070</v>
      </c>
      <c r="D644" s="167" t="s">
        <v>879</v>
      </c>
      <c r="E644" s="168" t="s">
        <v>1071</v>
      </c>
      <c r="F644" s="169" t="s">
        <v>2</v>
      </c>
      <c r="G644" s="783"/>
      <c r="H644" s="784"/>
      <c r="I644" s="454"/>
      <c r="J644" s="480">
        <v>0</v>
      </c>
      <c r="K644" s="481"/>
      <c r="L644" s="482">
        <f t="shared" ref="L644" si="671">ROUND(J644+K644,2)</f>
        <v>0</v>
      </c>
      <c r="M644" s="483">
        <v>0</v>
      </c>
      <c r="N644" s="459">
        <f t="shared" si="634"/>
        <v>0</v>
      </c>
      <c r="O644" s="484">
        <f t="shared" si="635"/>
        <v>0</v>
      </c>
      <c r="P644" s="164" t="e">
        <f t="shared" ref="P644" si="672">ROUND(O644/I644,4)</f>
        <v>#DIV/0!</v>
      </c>
      <c r="Q644" s="485">
        <f t="shared" si="636"/>
        <v>0</v>
      </c>
    </row>
    <row r="645" spans="2:17" ht="15" thickTop="1">
      <c r="B645" s="166"/>
      <c r="C645" s="170" t="s">
        <v>1072</v>
      </c>
      <c r="D645" s="1062" t="s">
        <v>1073</v>
      </c>
      <c r="E645" s="1062"/>
      <c r="F645" s="1062"/>
      <c r="G645" s="777"/>
      <c r="H645" s="363"/>
      <c r="I645" s="515"/>
      <c r="J645" s="516"/>
      <c r="K645" s="776"/>
      <c r="L645" s="517"/>
      <c r="M645" s="518"/>
      <c r="N645" s="343"/>
      <c r="O645" s="513"/>
      <c r="P645" s="51"/>
      <c r="Q645" s="514"/>
    </row>
    <row r="646" spans="2:17" ht="15" thickBot="1">
      <c r="B646" s="143" t="s">
        <v>2428</v>
      </c>
      <c r="C646" s="139" t="s">
        <v>1074</v>
      </c>
      <c r="D646" s="167" t="s">
        <v>879</v>
      </c>
      <c r="E646" s="168" t="s">
        <v>1075</v>
      </c>
      <c r="F646" s="169" t="s">
        <v>2</v>
      </c>
      <c r="G646" s="783"/>
      <c r="H646" s="784"/>
      <c r="I646" s="454"/>
      <c r="J646" s="480">
        <v>0</v>
      </c>
      <c r="K646" s="481"/>
      <c r="L646" s="482">
        <f t="shared" ref="L646" si="673">ROUND(J646+K646,2)</f>
        <v>0</v>
      </c>
      <c r="M646" s="483">
        <v>0</v>
      </c>
      <c r="N646" s="459">
        <f t="shared" si="634"/>
        <v>0</v>
      </c>
      <c r="O646" s="484">
        <f t="shared" si="635"/>
        <v>0</v>
      </c>
      <c r="P646" s="164" t="e">
        <f t="shared" ref="P646" si="674">ROUND(O646/I646,4)</f>
        <v>#DIV/0!</v>
      </c>
      <c r="Q646" s="485">
        <f t="shared" si="636"/>
        <v>0</v>
      </c>
    </row>
    <row r="647" spans="2:17" ht="15" thickTop="1">
      <c r="B647" s="166"/>
      <c r="C647" s="170" t="s">
        <v>1076</v>
      </c>
      <c r="D647" s="1062" t="s">
        <v>1077</v>
      </c>
      <c r="E647" s="1062"/>
      <c r="F647" s="1062"/>
      <c r="G647" s="777"/>
      <c r="H647" s="363"/>
      <c r="I647" s="515"/>
      <c r="J647" s="516"/>
      <c r="K647" s="776"/>
      <c r="L647" s="517"/>
      <c r="M647" s="518"/>
      <c r="N647" s="343"/>
      <c r="O647" s="513"/>
      <c r="P647" s="51"/>
      <c r="Q647" s="514"/>
    </row>
    <row r="648" spans="2:17" ht="15" thickBot="1">
      <c r="B648" s="143" t="s">
        <v>2429</v>
      </c>
      <c r="C648" s="139" t="s">
        <v>1078</v>
      </c>
      <c r="D648" s="167" t="s">
        <v>879</v>
      </c>
      <c r="E648" s="168" t="s">
        <v>1079</v>
      </c>
      <c r="F648" s="169" t="s">
        <v>2</v>
      </c>
      <c r="G648" s="783"/>
      <c r="H648" s="784"/>
      <c r="I648" s="454"/>
      <c r="J648" s="480">
        <v>0</v>
      </c>
      <c r="K648" s="481"/>
      <c r="L648" s="482">
        <f t="shared" ref="L648" si="675">ROUND(J648+K648,2)</f>
        <v>0</v>
      </c>
      <c r="M648" s="483">
        <v>0</v>
      </c>
      <c r="N648" s="459">
        <f t="shared" si="634"/>
        <v>0</v>
      </c>
      <c r="O648" s="484">
        <f t="shared" si="635"/>
        <v>0</v>
      </c>
      <c r="P648" s="164" t="e">
        <f t="shared" ref="P648" si="676">ROUND(O648/I648,4)</f>
        <v>#DIV/0!</v>
      </c>
      <c r="Q648" s="485">
        <f t="shared" si="636"/>
        <v>0</v>
      </c>
    </row>
    <row r="649" spans="2:17" ht="15" thickTop="1">
      <c r="B649" s="166"/>
      <c r="C649" s="170" t="s">
        <v>1080</v>
      </c>
      <c r="D649" s="1062" t="s">
        <v>1081</v>
      </c>
      <c r="E649" s="1062"/>
      <c r="F649" s="1062"/>
      <c r="G649" s="777"/>
      <c r="H649" s="363"/>
      <c r="I649" s="515"/>
      <c r="J649" s="516"/>
      <c r="K649" s="776"/>
      <c r="L649" s="517"/>
      <c r="M649" s="518"/>
      <c r="N649" s="343"/>
      <c r="O649" s="513"/>
      <c r="P649" s="51"/>
      <c r="Q649" s="514"/>
    </row>
    <row r="650" spans="2:17" ht="15" thickBot="1">
      <c r="B650" s="143" t="s">
        <v>2430</v>
      </c>
      <c r="C650" s="139" t="s">
        <v>1082</v>
      </c>
      <c r="D650" s="167" t="s">
        <v>879</v>
      </c>
      <c r="E650" s="168" t="s">
        <v>1083</v>
      </c>
      <c r="F650" s="169" t="s">
        <v>2</v>
      </c>
      <c r="G650" s="783"/>
      <c r="H650" s="784"/>
      <c r="I650" s="454"/>
      <c r="J650" s="480">
        <v>0</v>
      </c>
      <c r="K650" s="481"/>
      <c r="L650" s="482">
        <f t="shared" ref="L650" si="677">ROUND(J650+K650,2)</f>
        <v>0</v>
      </c>
      <c r="M650" s="483">
        <v>0</v>
      </c>
      <c r="N650" s="459">
        <f t="shared" si="634"/>
        <v>0</v>
      </c>
      <c r="O650" s="484">
        <f t="shared" si="635"/>
        <v>0</v>
      </c>
      <c r="P650" s="164" t="e">
        <f t="shared" ref="P650" si="678">ROUND(O650/I650,4)</f>
        <v>#DIV/0!</v>
      </c>
      <c r="Q650" s="485">
        <f t="shared" si="636"/>
        <v>0</v>
      </c>
    </row>
    <row r="651" spans="2:17" ht="15" thickTop="1">
      <c r="B651" s="166"/>
      <c r="C651" s="170" t="s">
        <v>1084</v>
      </c>
      <c r="D651" s="1062" t="s">
        <v>1085</v>
      </c>
      <c r="E651" s="1062"/>
      <c r="F651" s="1062"/>
      <c r="G651" s="777"/>
      <c r="H651" s="363"/>
      <c r="I651" s="515"/>
      <c r="J651" s="516"/>
      <c r="K651" s="776"/>
      <c r="L651" s="517"/>
      <c r="M651" s="518"/>
      <c r="N651" s="343"/>
      <c r="O651" s="513"/>
      <c r="P651" s="51"/>
      <c r="Q651" s="514"/>
    </row>
    <row r="652" spans="2:17" ht="15" thickBot="1">
      <c r="B652" s="143" t="s">
        <v>2431</v>
      </c>
      <c r="C652" s="139" t="s">
        <v>1086</v>
      </c>
      <c r="D652" s="167" t="s">
        <v>879</v>
      </c>
      <c r="E652" s="168" t="s">
        <v>1087</v>
      </c>
      <c r="F652" s="169" t="s">
        <v>2</v>
      </c>
      <c r="G652" s="783"/>
      <c r="H652" s="784"/>
      <c r="I652" s="454"/>
      <c r="J652" s="480">
        <v>0</v>
      </c>
      <c r="K652" s="481"/>
      <c r="L652" s="482">
        <f t="shared" ref="L652" si="679">ROUND(J652+K652,2)</f>
        <v>0</v>
      </c>
      <c r="M652" s="483">
        <v>0</v>
      </c>
      <c r="N652" s="459">
        <f t="shared" si="634"/>
        <v>0</v>
      </c>
      <c r="O652" s="484">
        <f t="shared" si="635"/>
        <v>0</v>
      </c>
      <c r="P652" s="164" t="e">
        <f t="shared" ref="P652" si="680">ROUND(O652/I652,4)</f>
        <v>#DIV/0!</v>
      </c>
      <c r="Q652" s="485">
        <f t="shared" si="636"/>
        <v>0</v>
      </c>
    </row>
    <row r="653" spans="2:17" ht="15" thickTop="1">
      <c r="B653" s="166"/>
      <c r="C653" s="170" t="s">
        <v>1088</v>
      </c>
      <c r="D653" s="1062" t="s">
        <v>1089</v>
      </c>
      <c r="E653" s="1062"/>
      <c r="F653" s="1062"/>
      <c r="G653" s="777"/>
      <c r="H653" s="363"/>
      <c r="I653" s="515"/>
      <c r="J653" s="516"/>
      <c r="K653" s="776"/>
      <c r="L653" s="517"/>
      <c r="M653" s="518"/>
      <c r="N653" s="343"/>
      <c r="O653" s="513"/>
      <c r="P653" s="51"/>
      <c r="Q653" s="514"/>
    </row>
    <row r="654" spans="2:17" ht="15" thickBot="1">
      <c r="B654" s="143" t="s">
        <v>2432</v>
      </c>
      <c r="C654" s="139" t="s">
        <v>1090</v>
      </c>
      <c r="D654" s="167" t="s">
        <v>879</v>
      </c>
      <c r="E654" s="168" t="s">
        <v>1091</v>
      </c>
      <c r="F654" s="169" t="s">
        <v>2</v>
      </c>
      <c r="G654" s="783"/>
      <c r="H654" s="784"/>
      <c r="I654" s="454"/>
      <c r="J654" s="480">
        <v>0</v>
      </c>
      <c r="K654" s="481"/>
      <c r="L654" s="482">
        <f t="shared" ref="L654" si="681">ROUND(J654+K654,2)</f>
        <v>0</v>
      </c>
      <c r="M654" s="483">
        <v>0</v>
      </c>
      <c r="N654" s="459">
        <f t="shared" si="634"/>
        <v>0</v>
      </c>
      <c r="O654" s="484">
        <f t="shared" si="635"/>
        <v>0</v>
      </c>
      <c r="P654" s="164" t="e">
        <f t="shared" ref="P654" si="682">ROUND(O654/I654,4)</f>
        <v>#DIV/0!</v>
      </c>
      <c r="Q654" s="485">
        <f t="shared" si="636"/>
        <v>0</v>
      </c>
    </row>
    <row r="655" spans="2:17" ht="15" thickTop="1">
      <c r="B655" s="166"/>
      <c r="C655" s="170" t="s">
        <v>1092</v>
      </c>
      <c r="D655" s="1062" t="s">
        <v>1093</v>
      </c>
      <c r="E655" s="1062"/>
      <c r="F655" s="1062"/>
      <c r="G655" s="777"/>
      <c r="H655" s="363"/>
      <c r="I655" s="515"/>
      <c r="J655" s="516"/>
      <c r="K655" s="776"/>
      <c r="L655" s="517"/>
      <c r="M655" s="518"/>
      <c r="N655" s="343"/>
      <c r="O655" s="513"/>
      <c r="P655" s="51"/>
      <c r="Q655" s="514"/>
    </row>
    <row r="656" spans="2:17" ht="15" thickBot="1">
      <c r="B656" s="143" t="s">
        <v>2433</v>
      </c>
      <c r="C656" s="139" t="s">
        <v>1094</v>
      </c>
      <c r="D656" s="167" t="s">
        <v>879</v>
      </c>
      <c r="E656" s="168" t="s">
        <v>1095</v>
      </c>
      <c r="F656" s="169" t="s">
        <v>2</v>
      </c>
      <c r="G656" s="783"/>
      <c r="H656" s="784"/>
      <c r="I656" s="454"/>
      <c r="J656" s="480">
        <v>0</v>
      </c>
      <c r="K656" s="481"/>
      <c r="L656" s="482">
        <f t="shared" ref="L656" si="683">ROUND(J656+K656,2)</f>
        <v>0</v>
      </c>
      <c r="M656" s="483">
        <v>0</v>
      </c>
      <c r="N656" s="459">
        <f t="shared" si="634"/>
        <v>0</v>
      </c>
      <c r="O656" s="484">
        <f t="shared" si="635"/>
        <v>0</v>
      </c>
      <c r="P656" s="164" t="e">
        <f t="shared" ref="P656" si="684">ROUND(O656/I656,4)</f>
        <v>#DIV/0!</v>
      </c>
      <c r="Q656" s="485">
        <f t="shared" si="636"/>
        <v>0</v>
      </c>
    </row>
    <row r="657" spans="2:17" ht="15" thickTop="1">
      <c r="B657" s="166"/>
      <c r="C657" s="170" t="s">
        <v>1096</v>
      </c>
      <c r="D657" s="1062" t="s">
        <v>1097</v>
      </c>
      <c r="E657" s="1062"/>
      <c r="F657" s="1062"/>
      <c r="G657" s="777"/>
      <c r="H657" s="363"/>
      <c r="I657" s="515"/>
      <c r="J657" s="516"/>
      <c r="K657" s="776"/>
      <c r="L657" s="517"/>
      <c r="M657" s="518"/>
      <c r="N657" s="343"/>
      <c r="O657" s="513"/>
      <c r="P657" s="51"/>
      <c r="Q657" s="514"/>
    </row>
    <row r="658" spans="2:17" ht="15" thickBot="1">
      <c r="B658" s="143" t="s">
        <v>2434</v>
      </c>
      <c r="C658" s="139" t="s">
        <v>1098</v>
      </c>
      <c r="D658" s="167" t="s">
        <v>879</v>
      </c>
      <c r="E658" s="168" t="s">
        <v>1099</v>
      </c>
      <c r="F658" s="169" t="s">
        <v>2</v>
      </c>
      <c r="G658" s="783"/>
      <c r="H658" s="784"/>
      <c r="I658" s="454"/>
      <c r="J658" s="480">
        <v>0</v>
      </c>
      <c r="K658" s="481"/>
      <c r="L658" s="482">
        <f t="shared" ref="L658" si="685">ROUND(J658+K658,2)</f>
        <v>0</v>
      </c>
      <c r="M658" s="483">
        <v>0</v>
      </c>
      <c r="N658" s="459">
        <f t="shared" si="634"/>
        <v>0</v>
      </c>
      <c r="O658" s="484">
        <f t="shared" si="635"/>
        <v>0</v>
      </c>
      <c r="P658" s="164" t="e">
        <f t="shared" ref="P658" si="686">ROUND(O658/I658,4)</f>
        <v>#DIV/0!</v>
      </c>
      <c r="Q658" s="485">
        <f t="shared" si="636"/>
        <v>0</v>
      </c>
    </row>
    <row r="659" spans="2:17" ht="15" thickTop="1">
      <c r="B659" s="166"/>
      <c r="C659" s="170" t="s">
        <v>1100</v>
      </c>
      <c r="D659" s="1062" t="s">
        <v>1101</v>
      </c>
      <c r="E659" s="1062"/>
      <c r="F659" s="1062"/>
      <c r="G659" s="777"/>
      <c r="H659" s="363"/>
      <c r="I659" s="515"/>
      <c r="J659" s="516"/>
      <c r="K659" s="776"/>
      <c r="L659" s="517"/>
      <c r="M659" s="518"/>
      <c r="N659" s="343"/>
      <c r="O659" s="513"/>
      <c r="P659" s="51"/>
      <c r="Q659" s="514"/>
    </row>
    <row r="660" spans="2:17" ht="15" thickBot="1">
      <c r="B660" s="143" t="s">
        <v>2435</v>
      </c>
      <c r="C660" s="139" t="s">
        <v>1102</v>
      </c>
      <c r="D660" s="167" t="s">
        <v>879</v>
      </c>
      <c r="E660" s="168" t="s">
        <v>1103</v>
      </c>
      <c r="F660" s="169" t="s">
        <v>2</v>
      </c>
      <c r="G660" s="783"/>
      <c r="H660" s="784"/>
      <c r="I660" s="454"/>
      <c r="J660" s="480">
        <v>0</v>
      </c>
      <c r="K660" s="481"/>
      <c r="L660" s="482">
        <f t="shared" ref="L660" si="687">ROUND(J660+K660,2)</f>
        <v>0</v>
      </c>
      <c r="M660" s="483">
        <v>0</v>
      </c>
      <c r="N660" s="459">
        <f t="shared" si="634"/>
        <v>0</v>
      </c>
      <c r="O660" s="484">
        <f t="shared" si="635"/>
        <v>0</v>
      </c>
      <c r="P660" s="164" t="e">
        <f t="shared" ref="P660" si="688">ROUND(O660/I660,4)</f>
        <v>#DIV/0!</v>
      </c>
      <c r="Q660" s="485">
        <f t="shared" si="636"/>
        <v>0</v>
      </c>
    </row>
    <row r="661" spans="2:17" ht="15" thickTop="1">
      <c r="B661" s="166"/>
      <c r="C661" s="170" t="s">
        <v>1104</v>
      </c>
      <c r="D661" s="1062" t="s">
        <v>1105</v>
      </c>
      <c r="E661" s="1062"/>
      <c r="F661" s="1062"/>
      <c r="G661" s="777"/>
      <c r="H661" s="363"/>
      <c r="I661" s="515"/>
      <c r="J661" s="516"/>
      <c r="K661" s="776"/>
      <c r="L661" s="517"/>
      <c r="M661" s="518"/>
      <c r="N661" s="343"/>
      <c r="O661" s="513"/>
      <c r="P661" s="51"/>
      <c r="Q661" s="514"/>
    </row>
    <row r="662" spans="2:17" ht="15" thickBot="1">
      <c r="B662" s="143" t="s">
        <v>2436</v>
      </c>
      <c r="C662" s="139" t="s">
        <v>1106</v>
      </c>
      <c r="D662" s="167" t="s">
        <v>879</v>
      </c>
      <c r="E662" s="168" t="s">
        <v>1107</v>
      </c>
      <c r="F662" s="169" t="s">
        <v>2</v>
      </c>
      <c r="G662" s="783"/>
      <c r="H662" s="784"/>
      <c r="I662" s="454"/>
      <c r="J662" s="480">
        <v>0</v>
      </c>
      <c r="K662" s="481"/>
      <c r="L662" s="482">
        <f t="shared" ref="L662" si="689">ROUND(J662+K662,2)</f>
        <v>0</v>
      </c>
      <c r="M662" s="483">
        <v>0</v>
      </c>
      <c r="N662" s="459">
        <f t="shared" si="634"/>
        <v>0</v>
      </c>
      <c r="O662" s="484">
        <f t="shared" si="635"/>
        <v>0</v>
      </c>
      <c r="P662" s="164" t="e">
        <f t="shared" ref="P662" si="690">ROUND(O662/I662,4)</f>
        <v>#DIV/0!</v>
      </c>
      <c r="Q662" s="485">
        <f t="shared" si="636"/>
        <v>0</v>
      </c>
    </row>
    <row r="663" spans="2:17" ht="15" thickTop="1">
      <c r="B663" s="166"/>
      <c r="C663" s="170" t="s">
        <v>1108</v>
      </c>
      <c r="D663" s="1062" t="s">
        <v>1109</v>
      </c>
      <c r="E663" s="1062"/>
      <c r="F663" s="1062"/>
      <c r="G663" s="777"/>
      <c r="H663" s="363"/>
      <c r="I663" s="406"/>
      <c r="J663" s="509"/>
      <c r="K663" s="510"/>
      <c r="L663" s="511"/>
      <c r="M663" s="512"/>
      <c r="N663" s="343"/>
      <c r="O663" s="513"/>
      <c r="P663" s="51"/>
      <c r="Q663" s="514"/>
    </row>
    <row r="664" spans="2:17" ht="15" thickBot="1">
      <c r="B664" s="143" t="s">
        <v>2437</v>
      </c>
      <c r="C664" s="139" t="s">
        <v>1110</v>
      </c>
      <c r="D664" s="167" t="s">
        <v>879</v>
      </c>
      <c r="E664" s="168" t="s">
        <v>1111</v>
      </c>
      <c r="F664" s="169" t="s">
        <v>2</v>
      </c>
      <c r="G664" s="783"/>
      <c r="H664" s="784"/>
      <c r="I664" s="406"/>
      <c r="J664" s="480">
        <v>0</v>
      </c>
      <c r="K664" s="481"/>
      <c r="L664" s="482">
        <f t="shared" ref="L664" si="691">ROUND(J664+K664,2)</f>
        <v>0</v>
      </c>
      <c r="M664" s="483">
        <v>0</v>
      </c>
      <c r="N664" s="459">
        <f t="shared" si="634"/>
        <v>0</v>
      </c>
      <c r="O664" s="484">
        <f t="shared" si="635"/>
        <v>0</v>
      </c>
      <c r="P664" s="164" t="e">
        <f t="shared" ref="P664" si="692">ROUND(O664/I664,4)</f>
        <v>#DIV/0!</v>
      </c>
      <c r="Q664" s="485">
        <f t="shared" si="636"/>
        <v>0</v>
      </c>
    </row>
    <row r="665" spans="2:17" ht="15" customHeight="1" thickTop="1" thickBot="1">
      <c r="B665" s="176"/>
      <c r="C665" s="177" t="s">
        <v>34</v>
      </c>
      <c r="D665" s="1070" t="s">
        <v>1152</v>
      </c>
      <c r="E665" s="1070"/>
      <c r="F665" s="1070"/>
      <c r="G665" s="766"/>
      <c r="H665" s="766"/>
      <c r="I665" s="178"/>
      <c r="J665" s="258">
        <f t="shared" ref="J665:L665" si="693">SUM(J666:J687)</f>
        <v>0</v>
      </c>
      <c r="K665" s="259">
        <f t="shared" si="693"/>
        <v>0</v>
      </c>
      <c r="L665" s="260">
        <f t="shared" si="693"/>
        <v>0</v>
      </c>
      <c r="M665" s="179">
        <f t="shared" ref="M665:Q665" si="694">SUM(M666:M687)</f>
        <v>0</v>
      </c>
      <c r="N665" s="180">
        <f t="shared" si="694"/>
        <v>0</v>
      </c>
      <c r="O665" s="267">
        <f t="shared" si="694"/>
        <v>0</v>
      </c>
      <c r="P665" s="261" t="e">
        <f>ROUND(O665/I665,4)</f>
        <v>#DIV/0!</v>
      </c>
      <c r="Q665" s="178">
        <f t="shared" si="694"/>
        <v>0</v>
      </c>
    </row>
    <row r="666" spans="2:17" ht="15" thickTop="1">
      <c r="B666" s="166"/>
      <c r="C666" s="170" t="s">
        <v>768</v>
      </c>
      <c r="D666" s="1062" t="s">
        <v>1112</v>
      </c>
      <c r="E666" s="1062"/>
      <c r="F666" s="1062"/>
      <c r="G666" s="777"/>
      <c r="H666" s="363"/>
      <c r="I666" s="406"/>
      <c r="J666" s="509"/>
      <c r="K666" s="510"/>
      <c r="L666" s="511"/>
      <c r="M666" s="512"/>
      <c r="N666" s="343"/>
      <c r="O666" s="513"/>
      <c r="P666" s="51"/>
      <c r="Q666" s="514"/>
    </row>
    <row r="667" spans="2:17" ht="15" thickBot="1">
      <c r="B667" s="143" t="s">
        <v>2438</v>
      </c>
      <c r="C667" s="139" t="s">
        <v>887</v>
      </c>
      <c r="D667" s="167" t="s">
        <v>879</v>
      </c>
      <c r="E667" s="168" t="s">
        <v>1113</v>
      </c>
      <c r="F667" s="169" t="s">
        <v>2</v>
      </c>
      <c r="G667" s="783"/>
      <c r="H667" s="784"/>
      <c r="I667" s="454"/>
      <c r="J667" s="480">
        <v>0</v>
      </c>
      <c r="K667" s="481"/>
      <c r="L667" s="482">
        <f t="shared" ref="L667" si="695">ROUND(J667+K667,2)</f>
        <v>0</v>
      </c>
      <c r="M667" s="483">
        <v>0</v>
      </c>
      <c r="N667" s="459">
        <f t="shared" ref="N667:N687" si="696">ROUND(K667*H667,2)</f>
        <v>0</v>
      </c>
      <c r="O667" s="484">
        <f t="shared" ref="O667:O687" si="697">ROUND(M667+N667,2)</f>
        <v>0</v>
      </c>
      <c r="P667" s="164" t="e">
        <f t="shared" ref="P667" si="698">ROUND(O667/I667,4)</f>
        <v>#DIV/0!</v>
      </c>
      <c r="Q667" s="485">
        <f t="shared" ref="Q667:Q687" si="699">ROUND(I667-O667,2)</f>
        <v>0</v>
      </c>
    </row>
    <row r="668" spans="2:17" ht="15" thickTop="1">
      <c r="B668" s="166"/>
      <c r="C668" s="170" t="s">
        <v>770</v>
      </c>
      <c r="D668" s="1062" t="s">
        <v>1114</v>
      </c>
      <c r="E668" s="1062"/>
      <c r="F668" s="1062"/>
      <c r="G668" s="777"/>
      <c r="H668" s="363"/>
      <c r="I668" s="519"/>
      <c r="J668" s="509"/>
      <c r="K668" s="510"/>
      <c r="L668" s="511"/>
      <c r="M668" s="512"/>
      <c r="N668" s="343"/>
      <c r="O668" s="513"/>
      <c r="P668" s="51"/>
      <c r="Q668" s="514"/>
    </row>
    <row r="669" spans="2:17" ht="15" thickBot="1">
      <c r="B669" s="143" t="s">
        <v>2439</v>
      </c>
      <c r="C669" s="139" t="s">
        <v>892</v>
      </c>
      <c r="D669" s="167" t="s">
        <v>879</v>
      </c>
      <c r="E669" s="168" t="s">
        <v>1115</v>
      </c>
      <c r="F669" s="169" t="s">
        <v>2</v>
      </c>
      <c r="G669" s="783"/>
      <c r="H669" s="784"/>
      <c r="I669" s="454"/>
      <c r="J669" s="480">
        <v>0</v>
      </c>
      <c r="K669" s="481"/>
      <c r="L669" s="482">
        <f t="shared" ref="L669" si="700">ROUND(J669+K669,2)</f>
        <v>0</v>
      </c>
      <c r="M669" s="483">
        <v>0</v>
      </c>
      <c r="N669" s="459">
        <f t="shared" si="696"/>
        <v>0</v>
      </c>
      <c r="O669" s="484">
        <f t="shared" si="697"/>
        <v>0</v>
      </c>
      <c r="P669" s="164" t="e">
        <f t="shared" ref="P669" si="701">ROUND(O669/I669,4)</f>
        <v>#DIV/0!</v>
      </c>
      <c r="Q669" s="485">
        <f t="shared" si="699"/>
        <v>0</v>
      </c>
    </row>
    <row r="670" spans="2:17" ht="15" thickTop="1">
      <c r="B670" s="166"/>
      <c r="C670" s="170" t="s">
        <v>771</v>
      </c>
      <c r="D670" s="1062" t="s">
        <v>1116</v>
      </c>
      <c r="E670" s="1062"/>
      <c r="F670" s="1062"/>
      <c r="G670" s="777"/>
      <c r="H670" s="363"/>
      <c r="I670" s="519"/>
      <c r="J670" s="509"/>
      <c r="K670" s="510"/>
      <c r="L670" s="511"/>
      <c r="M670" s="512"/>
      <c r="N670" s="343"/>
      <c r="O670" s="513"/>
      <c r="P670" s="51"/>
      <c r="Q670" s="514"/>
    </row>
    <row r="671" spans="2:17" ht="15" thickBot="1">
      <c r="B671" s="143" t="s">
        <v>2440</v>
      </c>
      <c r="C671" s="139" t="s">
        <v>1117</v>
      </c>
      <c r="D671" s="167" t="s">
        <v>879</v>
      </c>
      <c r="E671" s="168" t="s">
        <v>1118</v>
      </c>
      <c r="F671" s="169" t="s">
        <v>2</v>
      </c>
      <c r="G671" s="783"/>
      <c r="H671" s="784"/>
      <c r="I671" s="454"/>
      <c r="J671" s="480">
        <v>0</v>
      </c>
      <c r="K671" s="481"/>
      <c r="L671" s="482">
        <f t="shared" ref="L671" si="702">ROUND(J671+K671,2)</f>
        <v>0</v>
      </c>
      <c r="M671" s="483">
        <v>0</v>
      </c>
      <c r="N671" s="459">
        <f t="shared" si="696"/>
        <v>0</v>
      </c>
      <c r="O671" s="484">
        <f t="shared" si="697"/>
        <v>0</v>
      </c>
      <c r="P671" s="164" t="e">
        <f t="shared" ref="P671" si="703">ROUND(O671/I671,4)</f>
        <v>#DIV/0!</v>
      </c>
      <c r="Q671" s="485">
        <f t="shared" si="699"/>
        <v>0</v>
      </c>
    </row>
    <row r="672" spans="2:17" ht="15" thickTop="1">
      <c r="B672" s="166"/>
      <c r="C672" s="170" t="s">
        <v>773</v>
      </c>
      <c r="D672" s="1062" t="s">
        <v>1119</v>
      </c>
      <c r="E672" s="1062"/>
      <c r="F672" s="1062"/>
      <c r="G672" s="777"/>
      <c r="H672" s="363"/>
      <c r="I672" s="519"/>
      <c r="J672" s="509"/>
      <c r="K672" s="510"/>
      <c r="L672" s="511"/>
      <c r="M672" s="512"/>
      <c r="N672" s="343"/>
      <c r="O672" s="513"/>
      <c r="P672" s="51"/>
      <c r="Q672" s="514"/>
    </row>
    <row r="673" spans="2:17" ht="15" thickBot="1">
      <c r="B673" s="143" t="s">
        <v>2441</v>
      </c>
      <c r="C673" s="139" t="s">
        <v>1120</v>
      </c>
      <c r="D673" s="167" t="s">
        <v>879</v>
      </c>
      <c r="E673" s="168" t="s">
        <v>1121</v>
      </c>
      <c r="F673" s="169" t="s">
        <v>2</v>
      </c>
      <c r="G673" s="783"/>
      <c r="H673" s="784"/>
      <c r="I673" s="454"/>
      <c r="J673" s="480">
        <v>0</v>
      </c>
      <c r="K673" s="481"/>
      <c r="L673" s="482">
        <f t="shared" ref="L673" si="704">ROUND(J673+K673,2)</f>
        <v>0</v>
      </c>
      <c r="M673" s="483">
        <v>0</v>
      </c>
      <c r="N673" s="459">
        <f t="shared" si="696"/>
        <v>0</v>
      </c>
      <c r="O673" s="484">
        <f t="shared" si="697"/>
        <v>0</v>
      </c>
      <c r="P673" s="164" t="e">
        <f t="shared" ref="P673" si="705">ROUND(O673/I673,4)</f>
        <v>#DIV/0!</v>
      </c>
      <c r="Q673" s="485">
        <f t="shared" si="699"/>
        <v>0</v>
      </c>
    </row>
    <row r="674" spans="2:17" ht="15" thickTop="1">
      <c r="B674" s="166"/>
      <c r="C674" s="170" t="s">
        <v>853</v>
      </c>
      <c r="D674" s="1062" t="s">
        <v>1122</v>
      </c>
      <c r="E674" s="1062"/>
      <c r="F674" s="1062"/>
      <c r="G674" s="777"/>
      <c r="H674" s="363"/>
      <c r="I674" s="519"/>
      <c r="J674" s="509"/>
      <c r="K674" s="510"/>
      <c r="L674" s="511"/>
      <c r="M674" s="512"/>
      <c r="N674" s="343"/>
      <c r="O674" s="513"/>
      <c r="P674" s="51"/>
      <c r="Q674" s="514"/>
    </row>
    <row r="675" spans="2:17" ht="15" thickBot="1">
      <c r="B675" s="143" t="s">
        <v>2442</v>
      </c>
      <c r="C675" s="139" t="s">
        <v>1123</v>
      </c>
      <c r="D675" s="167" t="s">
        <v>879</v>
      </c>
      <c r="E675" s="168" t="s">
        <v>1124</v>
      </c>
      <c r="F675" s="169" t="s">
        <v>2</v>
      </c>
      <c r="G675" s="783"/>
      <c r="H675" s="784"/>
      <c r="I675" s="454"/>
      <c r="J675" s="480">
        <v>0</v>
      </c>
      <c r="K675" s="481"/>
      <c r="L675" s="482">
        <f t="shared" ref="L675" si="706">ROUND(J675+K675,2)</f>
        <v>0</v>
      </c>
      <c r="M675" s="483">
        <v>0</v>
      </c>
      <c r="N675" s="459">
        <f t="shared" si="696"/>
        <v>0</v>
      </c>
      <c r="O675" s="484">
        <f t="shared" si="697"/>
        <v>0</v>
      </c>
      <c r="P675" s="164" t="e">
        <f t="shared" ref="P675" si="707">ROUND(O675/I675,4)</f>
        <v>#DIV/0!</v>
      </c>
      <c r="Q675" s="485">
        <f t="shared" si="699"/>
        <v>0</v>
      </c>
    </row>
    <row r="676" spans="2:17" ht="15" thickTop="1">
      <c r="B676" s="166"/>
      <c r="C676" s="170" t="s">
        <v>855</v>
      </c>
      <c r="D676" s="1062" t="s">
        <v>1125</v>
      </c>
      <c r="E676" s="1062"/>
      <c r="F676" s="1062"/>
      <c r="G676" s="777"/>
      <c r="H676" s="363"/>
      <c r="I676" s="519"/>
      <c r="J676" s="509"/>
      <c r="K676" s="510"/>
      <c r="L676" s="511"/>
      <c r="M676" s="512"/>
      <c r="N676" s="343"/>
      <c r="O676" s="513"/>
      <c r="P676" s="51"/>
      <c r="Q676" s="514"/>
    </row>
    <row r="677" spans="2:17" ht="15" thickBot="1">
      <c r="B677" s="143" t="s">
        <v>2443</v>
      </c>
      <c r="C677" s="139" t="s">
        <v>1126</v>
      </c>
      <c r="D677" s="167" t="s">
        <v>879</v>
      </c>
      <c r="E677" s="168" t="s">
        <v>1127</v>
      </c>
      <c r="F677" s="169" t="s">
        <v>2</v>
      </c>
      <c r="G677" s="783"/>
      <c r="H677" s="784"/>
      <c r="I677" s="454"/>
      <c r="J677" s="480">
        <v>0</v>
      </c>
      <c r="K677" s="481"/>
      <c r="L677" s="482">
        <f t="shared" ref="L677" si="708">ROUND(J677+K677,2)</f>
        <v>0</v>
      </c>
      <c r="M677" s="483">
        <v>0</v>
      </c>
      <c r="N677" s="459">
        <f t="shared" si="696"/>
        <v>0</v>
      </c>
      <c r="O677" s="484">
        <f t="shared" si="697"/>
        <v>0</v>
      </c>
      <c r="P677" s="164" t="e">
        <f t="shared" ref="P677" si="709">ROUND(O677/I677,4)</f>
        <v>#DIV/0!</v>
      </c>
      <c r="Q677" s="485">
        <f t="shared" si="699"/>
        <v>0</v>
      </c>
    </row>
    <row r="678" spans="2:17" ht="15" thickTop="1">
      <c r="B678" s="166"/>
      <c r="C678" s="170" t="s">
        <v>857</v>
      </c>
      <c r="D678" s="1062" t="s">
        <v>1128</v>
      </c>
      <c r="E678" s="1062"/>
      <c r="F678" s="1062"/>
      <c r="G678" s="777"/>
      <c r="H678" s="363"/>
      <c r="I678" s="519"/>
      <c r="J678" s="509"/>
      <c r="K678" s="510"/>
      <c r="L678" s="511"/>
      <c r="M678" s="512"/>
      <c r="N678" s="343"/>
      <c r="O678" s="513"/>
      <c r="P678" s="51"/>
      <c r="Q678" s="514"/>
    </row>
    <row r="679" spans="2:17" ht="15" thickBot="1">
      <c r="B679" s="143" t="s">
        <v>2444</v>
      </c>
      <c r="C679" s="139" t="s">
        <v>1129</v>
      </c>
      <c r="D679" s="167" t="s">
        <v>879</v>
      </c>
      <c r="E679" s="168" t="s">
        <v>1130</v>
      </c>
      <c r="F679" s="169" t="s">
        <v>2</v>
      </c>
      <c r="G679" s="783"/>
      <c r="H679" s="784"/>
      <c r="I679" s="454"/>
      <c r="J679" s="480">
        <v>0</v>
      </c>
      <c r="K679" s="481"/>
      <c r="L679" s="482">
        <f t="shared" ref="L679" si="710">ROUND(J679+K679,2)</f>
        <v>0</v>
      </c>
      <c r="M679" s="483">
        <v>0</v>
      </c>
      <c r="N679" s="459">
        <f t="shared" si="696"/>
        <v>0</v>
      </c>
      <c r="O679" s="484">
        <f t="shared" si="697"/>
        <v>0</v>
      </c>
      <c r="P679" s="164" t="e">
        <f t="shared" ref="P679" si="711">ROUND(O679/I679,4)</f>
        <v>#DIV/0!</v>
      </c>
      <c r="Q679" s="485">
        <f t="shared" si="699"/>
        <v>0</v>
      </c>
    </row>
    <row r="680" spans="2:17" ht="15" thickTop="1">
      <c r="B680" s="166"/>
      <c r="C680" s="170" t="s">
        <v>859</v>
      </c>
      <c r="D680" s="1062" t="s">
        <v>1131</v>
      </c>
      <c r="E680" s="1062"/>
      <c r="F680" s="1062"/>
      <c r="G680" s="777"/>
      <c r="H680" s="363"/>
      <c r="I680" s="519"/>
      <c r="J680" s="509"/>
      <c r="K680" s="510"/>
      <c r="L680" s="511"/>
      <c r="M680" s="512"/>
      <c r="N680" s="343"/>
      <c r="O680" s="513"/>
      <c r="P680" s="51"/>
      <c r="Q680" s="514"/>
    </row>
    <row r="681" spans="2:17" ht="15" thickBot="1">
      <c r="B681" s="143" t="s">
        <v>2445</v>
      </c>
      <c r="C681" s="139" t="s">
        <v>1132</v>
      </c>
      <c r="D681" s="167" t="s">
        <v>879</v>
      </c>
      <c r="E681" s="168" t="s">
        <v>1133</v>
      </c>
      <c r="F681" s="169" t="s">
        <v>2</v>
      </c>
      <c r="G681" s="783"/>
      <c r="H681" s="784"/>
      <c r="I681" s="454"/>
      <c r="J681" s="480">
        <v>0</v>
      </c>
      <c r="K681" s="481"/>
      <c r="L681" s="482">
        <f t="shared" ref="L681" si="712">ROUND(J681+K681,2)</f>
        <v>0</v>
      </c>
      <c r="M681" s="483">
        <v>0</v>
      </c>
      <c r="N681" s="459">
        <f t="shared" si="696"/>
        <v>0</v>
      </c>
      <c r="O681" s="484">
        <f t="shared" si="697"/>
        <v>0</v>
      </c>
      <c r="P681" s="164" t="e">
        <f t="shared" ref="P681" si="713">ROUND(O681/I681,4)</f>
        <v>#DIV/0!</v>
      </c>
      <c r="Q681" s="485">
        <f t="shared" si="699"/>
        <v>0</v>
      </c>
    </row>
    <row r="682" spans="2:17" ht="15" thickTop="1">
      <c r="B682" s="166"/>
      <c r="C682" s="170" t="s">
        <v>861</v>
      </c>
      <c r="D682" s="1062" t="s">
        <v>1134</v>
      </c>
      <c r="E682" s="1062"/>
      <c r="F682" s="1062"/>
      <c r="G682" s="777"/>
      <c r="H682" s="363"/>
      <c r="I682" s="519"/>
      <c r="J682" s="509"/>
      <c r="K682" s="510"/>
      <c r="L682" s="511"/>
      <c r="M682" s="512"/>
      <c r="N682" s="343"/>
      <c r="O682" s="513"/>
      <c r="P682" s="51"/>
      <c r="Q682" s="514"/>
    </row>
    <row r="683" spans="2:17" ht="15" thickBot="1">
      <c r="B683" s="143" t="s">
        <v>2446</v>
      </c>
      <c r="C683" s="139" t="s">
        <v>1135</v>
      </c>
      <c r="D683" s="167" t="s">
        <v>879</v>
      </c>
      <c r="E683" s="168" t="s">
        <v>1136</v>
      </c>
      <c r="F683" s="169" t="s">
        <v>2</v>
      </c>
      <c r="G683" s="783"/>
      <c r="H683" s="784"/>
      <c r="I683" s="454"/>
      <c r="J683" s="480">
        <v>0</v>
      </c>
      <c r="K683" s="481"/>
      <c r="L683" s="482">
        <f t="shared" ref="L683" si="714">ROUND(J683+K683,2)</f>
        <v>0</v>
      </c>
      <c r="M683" s="483">
        <v>0</v>
      </c>
      <c r="N683" s="459">
        <f t="shared" si="696"/>
        <v>0</v>
      </c>
      <c r="O683" s="484">
        <f t="shared" si="697"/>
        <v>0</v>
      </c>
      <c r="P683" s="164" t="e">
        <f t="shared" ref="P683" si="715">ROUND(O683/I683,4)</f>
        <v>#DIV/0!</v>
      </c>
      <c r="Q683" s="485">
        <f t="shared" si="699"/>
        <v>0</v>
      </c>
    </row>
    <row r="684" spans="2:17" ht="15" thickTop="1">
      <c r="B684" s="166"/>
      <c r="C684" s="170" t="s">
        <v>1137</v>
      </c>
      <c r="D684" s="1062" t="s">
        <v>1138</v>
      </c>
      <c r="E684" s="1062"/>
      <c r="F684" s="1062"/>
      <c r="G684" s="777"/>
      <c r="H684" s="363"/>
      <c r="I684" s="519"/>
      <c r="J684" s="509"/>
      <c r="K684" s="510"/>
      <c r="L684" s="511"/>
      <c r="M684" s="512"/>
      <c r="N684" s="343"/>
      <c r="O684" s="513"/>
      <c r="P684" s="51"/>
      <c r="Q684" s="514"/>
    </row>
    <row r="685" spans="2:17" ht="15" thickBot="1">
      <c r="B685" s="143" t="s">
        <v>2447</v>
      </c>
      <c r="C685" s="139" t="s">
        <v>1139</v>
      </c>
      <c r="D685" s="167" t="s">
        <v>879</v>
      </c>
      <c r="E685" s="168" t="s">
        <v>1140</v>
      </c>
      <c r="F685" s="169" t="s">
        <v>2</v>
      </c>
      <c r="G685" s="783"/>
      <c r="H685" s="784"/>
      <c r="I685" s="454"/>
      <c r="J685" s="480">
        <v>0</v>
      </c>
      <c r="K685" s="481"/>
      <c r="L685" s="482">
        <f t="shared" ref="L685" si="716">ROUND(J685+K685,2)</f>
        <v>0</v>
      </c>
      <c r="M685" s="483">
        <v>0</v>
      </c>
      <c r="N685" s="459">
        <f t="shared" si="696"/>
        <v>0</v>
      </c>
      <c r="O685" s="484">
        <f t="shared" si="697"/>
        <v>0</v>
      </c>
      <c r="P685" s="164" t="e">
        <f t="shared" ref="P685" si="717">ROUND(O685/I685,4)</f>
        <v>#DIV/0!</v>
      </c>
      <c r="Q685" s="485">
        <f t="shared" si="699"/>
        <v>0</v>
      </c>
    </row>
    <row r="686" spans="2:17" ht="15" thickTop="1">
      <c r="B686" s="166"/>
      <c r="C686" s="170" t="s">
        <v>1141</v>
      </c>
      <c r="D686" s="1062" t="s">
        <v>1142</v>
      </c>
      <c r="E686" s="1062"/>
      <c r="F686" s="1062"/>
      <c r="G686" s="777"/>
      <c r="H686" s="363"/>
      <c r="I686" s="519"/>
      <c r="J686" s="509"/>
      <c r="K686" s="510"/>
      <c r="L686" s="511"/>
      <c r="M686" s="512"/>
      <c r="N686" s="343"/>
      <c r="O686" s="513"/>
      <c r="P686" s="51"/>
      <c r="Q686" s="514"/>
    </row>
    <row r="687" spans="2:17" ht="15" thickBot="1">
      <c r="B687" s="143" t="s">
        <v>2448</v>
      </c>
      <c r="C687" s="139" t="s">
        <v>1143</v>
      </c>
      <c r="D687" s="167" t="s">
        <v>879</v>
      </c>
      <c r="E687" s="168" t="s">
        <v>1144</v>
      </c>
      <c r="F687" s="169" t="s">
        <v>2</v>
      </c>
      <c r="G687" s="783"/>
      <c r="H687" s="784"/>
      <c r="I687" s="454"/>
      <c r="J687" s="480">
        <v>0</v>
      </c>
      <c r="K687" s="481"/>
      <c r="L687" s="482">
        <f t="shared" ref="L687" si="718">ROUND(J687+K687,2)</f>
        <v>0</v>
      </c>
      <c r="M687" s="483">
        <v>0</v>
      </c>
      <c r="N687" s="459">
        <f t="shared" si="696"/>
        <v>0</v>
      </c>
      <c r="O687" s="484">
        <f t="shared" si="697"/>
        <v>0</v>
      </c>
      <c r="P687" s="164" t="e">
        <f t="shared" ref="P687" si="719">ROUND(O687/I687,4)</f>
        <v>#DIV/0!</v>
      </c>
      <c r="Q687" s="485">
        <f t="shared" si="699"/>
        <v>0</v>
      </c>
    </row>
    <row r="688" spans="2:17" ht="15" customHeight="1" thickTop="1">
      <c r="B688" s="68"/>
      <c r="C688" s="66" t="s">
        <v>692</v>
      </c>
      <c r="D688" s="1055" t="s">
        <v>1153</v>
      </c>
      <c r="E688" s="1055"/>
      <c r="F688" s="1055"/>
      <c r="G688" s="764"/>
      <c r="H688" s="764"/>
      <c r="I688" s="67"/>
      <c r="J688" s="252"/>
      <c r="K688" s="253"/>
      <c r="L688" s="254"/>
      <c r="M688" s="147">
        <f t="shared" ref="M688:Q688" si="720">SUM(M689:M690)</f>
        <v>0</v>
      </c>
      <c r="N688" s="62">
        <f t="shared" si="720"/>
        <v>0</v>
      </c>
      <c r="O688" s="265">
        <f t="shared" si="720"/>
        <v>0</v>
      </c>
      <c r="P688" s="261" t="e">
        <f>ROUND(O688/I688,4)</f>
        <v>#DIV/0!</v>
      </c>
      <c r="Q688" s="67">
        <f t="shared" si="720"/>
        <v>0</v>
      </c>
    </row>
    <row r="689" spans="2:17">
      <c r="B689" s="86"/>
      <c r="C689" s="90" t="s">
        <v>775</v>
      </c>
      <c r="D689" s="1068" t="s">
        <v>1145</v>
      </c>
      <c r="E689" s="1069"/>
      <c r="F689" s="1069"/>
      <c r="G689" s="777"/>
      <c r="H689" s="363"/>
      <c r="I689" s="406"/>
      <c r="J689" s="339"/>
      <c r="K689" s="340"/>
      <c r="L689" s="341"/>
      <c r="M689" s="342"/>
      <c r="N689" s="343"/>
      <c r="O689" s="344"/>
      <c r="P689" s="51"/>
      <c r="Q689" s="338"/>
    </row>
    <row r="690" spans="2:17" ht="15" thickBot="1">
      <c r="B690" s="143" t="s">
        <v>2449</v>
      </c>
      <c r="C690" s="139" t="s">
        <v>897</v>
      </c>
      <c r="D690" s="80" t="s">
        <v>879</v>
      </c>
      <c r="E690" s="141" t="s">
        <v>1146</v>
      </c>
      <c r="F690" s="104" t="s">
        <v>2</v>
      </c>
      <c r="G690" s="783"/>
      <c r="H690" s="784"/>
      <c r="I690" s="454"/>
      <c r="J690" s="480">
        <v>0</v>
      </c>
      <c r="K690" s="481"/>
      <c r="L690" s="482">
        <f t="shared" ref="L690" si="721">ROUND(J690+K690,2)</f>
        <v>0</v>
      </c>
      <c r="M690" s="483">
        <v>0</v>
      </c>
      <c r="N690" s="459">
        <f t="shared" ref="N690" si="722">ROUND(K690*H690,2)</f>
        <v>0</v>
      </c>
      <c r="O690" s="484">
        <f t="shared" ref="O690" si="723">ROUND(M690+N690,2)</f>
        <v>0</v>
      </c>
      <c r="P690" s="164" t="e">
        <f>ROUND(O690/I690,4)</f>
        <v>#DIV/0!</v>
      </c>
      <c r="Q690" s="485">
        <f t="shared" ref="Q690" si="724">ROUND(I690-O690,2)</f>
        <v>0</v>
      </c>
    </row>
    <row r="691" spans="2:17" ht="15" customHeight="1" thickTop="1">
      <c r="B691" s="82"/>
      <c r="C691" s="83" t="s">
        <v>760</v>
      </c>
      <c r="D691" s="1067" t="s">
        <v>1154</v>
      </c>
      <c r="E691" s="1067"/>
      <c r="F691" s="1067"/>
      <c r="G691" s="767"/>
      <c r="H691" s="767"/>
      <c r="I691" s="75"/>
      <c r="J691" s="249"/>
      <c r="K691" s="250"/>
      <c r="L691" s="251"/>
      <c r="M691" s="145">
        <f t="shared" ref="M691:Q691" si="725">SUM(M692:M693)</f>
        <v>0</v>
      </c>
      <c r="N691" s="146">
        <f t="shared" si="725"/>
        <v>0</v>
      </c>
      <c r="O691" s="264">
        <f t="shared" si="725"/>
        <v>0</v>
      </c>
      <c r="P691" s="261" t="e">
        <f>ROUND(O691/I691,4)</f>
        <v>#DIV/0!</v>
      </c>
      <c r="Q691" s="75">
        <f t="shared" si="725"/>
        <v>0</v>
      </c>
    </row>
    <row r="692" spans="2:17">
      <c r="B692" s="86"/>
      <c r="C692" s="90" t="s">
        <v>780</v>
      </c>
      <c r="D692" s="1068" t="s">
        <v>1147</v>
      </c>
      <c r="E692" s="1069"/>
      <c r="F692" s="1069"/>
      <c r="G692" s="777"/>
      <c r="H692" s="363"/>
      <c r="I692" s="406"/>
      <c r="J692" s="339"/>
      <c r="K692" s="340"/>
      <c r="L692" s="341"/>
      <c r="M692" s="342"/>
      <c r="N692" s="343"/>
      <c r="O692" s="344"/>
      <c r="P692" s="51"/>
      <c r="Q692" s="338"/>
    </row>
    <row r="693" spans="2:17" ht="15" thickBot="1">
      <c r="B693" s="143" t="s">
        <v>2450</v>
      </c>
      <c r="C693" s="139" t="s">
        <v>903</v>
      </c>
      <c r="D693" s="80" t="s">
        <v>879</v>
      </c>
      <c r="E693" s="141" t="s">
        <v>1148</v>
      </c>
      <c r="F693" s="104" t="s">
        <v>2</v>
      </c>
      <c r="G693" s="783"/>
      <c r="H693" s="784"/>
      <c r="I693" s="454"/>
      <c r="J693" s="480">
        <v>0</v>
      </c>
      <c r="K693" s="481"/>
      <c r="L693" s="482">
        <f t="shared" ref="L693" si="726">ROUND(J693+K693,2)</f>
        <v>0</v>
      </c>
      <c r="M693" s="483">
        <v>0</v>
      </c>
      <c r="N693" s="459">
        <f t="shared" ref="N693" si="727">ROUND(K693*H693,2)</f>
        <v>0</v>
      </c>
      <c r="O693" s="484">
        <f t="shared" ref="O693" si="728">ROUND(M693+N693,2)</f>
        <v>0</v>
      </c>
      <c r="P693" s="164" t="e">
        <f>ROUND(O693/I693,4)</f>
        <v>#DIV/0!</v>
      </c>
      <c r="Q693" s="485">
        <f t="shared" ref="Q693" si="729">ROUND(I693-O693,2)</f>
        <v>0</v>
      </c>
    </row>
    <row r="694" spans="2:17" ht="15" customHeight="1" thickTop="1">
      <c r="B694" s="82"/>
      <c r="C694" s="83" t="s">
        <v>35</v>
      </c>
      <c r="D694" s="1067" t="s">
        <v>1155</v>
      </c>
      <c r="E694" s="1067"/>
      <c r="F694" s="1067"/>
      <c r="G694" s="767"/>
      <c r="H694" s="767"/>
      <c r="I694" s="75"/>
      <c r="J694" s="249"/>
      <c r="K694" s="250"/>
      <c r="L694" s="251"/>
      <c r="M694" s="145">
        <f t="shared" ref="M694:Q694" si="730">SUM(M695:M696)</f>
        <v>0</v>
      </c>
      <c r="N694" s="146">
        <f t="shared" si="730"/>
        <v>0</v>
      </c>
      <c r="O694" s="264">
        <f t="shared" si="730"/>
        <v>0</v>
      </c>
      <c r="P694" s="261" t="e">
        <f>ROUND(O694/I694,4)</f>
        <v>#DIV/0!</v>
      </c>
      <c r="Q694" s="75">
        <f t="shared" si="730"/>
        <v>0</v>
      </c>
    </row>
    <row r="695" spans="2:17" ht="15" customHeight="1">
      <c r="B695" s="86"/>
      <c r="C695" s="90" t="s">
        <v>793</v>
      </c>
      <c r="D695" s="1068" t="s">
        <v>1156</v>
      </c>
      <c r="E695" s="1069"/>
      <c r="F695" s="1069"/>
      <c r="G695" s="777"/>
      <c r="H695" s="363"/>
      <c r="I695" s="406"/>
      <c r="J695" s="339"/>
      <c r="K695" s="340"/>
      <c r="L695" s="341"/>
      <c r="M695" s="342"/>
      <c r="N695" s="343"/>
      <c r="O695" s="344"/>
      <c r="P695" s="51"/>
      <c r="Q695" s="338"/>
    </row>
    <row r="696" spans="2:17" ht="15" thickBot="1">
      <c r="B696" s="94" t="s">
        <v>2451</v>
      </c>
      <c r="C696" s="95" t="s">
        <v>913</v>
      </c>
      <c r="D696" s="71" t="s">
        <v>879</v>
      </c>
      <c r="E696" s="96" t="s">
        <v>1149</v>
      </c>
      <c r="F696" s="97" t="s">
        <v>2</v>
      </c>
      <c r="G696" s="777"/>
      <c r="H696" s="363"/>
      <c r="I696" s="406"/>
      <c r="J696" s="339">
        <v>0</v>
      </c>
      <c r="K696" s="340"/>
      <c r="L696" s="341">
        <f t="shared" ref="L696" si="731">ROUND(J696+K696,2)</f>
        <v>0</v>
      </c>
      <c r="M696" s="342">
        <v>0</v>
      </c>
      <c r="N696" s="343">
        <f t="shared" ref="N696" si="732">ROUND(K696*H696,2)</f>
        <v>0</v>
      </c>
      <c r="O696" s="344">
        <f t="shared" ref="O696" si="733">ROUND(M696+N696,2)</f>
        <v>0</v>
      </c>
      <c r="P696" s="39" t="e">
        <f>ROUND(O696/I696,4)</f>
        <v>#DIV/0!</v>
      </c>
      <c r="Q696" s="338">
        <f t="shared" ref="Q696" si="734">ROUND(I696-O696,2)</f>
        <v>0</v>
      </c>
    </row>
    <row r="697" spans="2:17" ht="22.5" customHeight="1" thickBot="1">
      <c r="B697" s="1000" t="s">
        <v>1157</v>
      </c>
      <c r="C697" s="1001" t="s">
        <v>1150</v>
      </c>
      <c r="D697" s="1001"/>
      <c r="E697" s="1001"/>
      <c r="F697" s="1002"/>
      <c r="G697" s="762"/>
      <c r="H697" s="762"/>
      <c r="I697" s="699"/>
      <c r="J697" s="700"/>
      <c r="K697" s="701"/>
      <c r="L697" s="708"/>
      <c r="M697" s="703">
        <f t="shared" ref="M697:Q697" si="735">M605+M458</f>
        <v>0</v>
      </c>
      <c r="N697" s="704">
        <f t="shared" si="735"/>
        <v>0</v>
      </c>
      <c r="O697" s="705">
        <f t="shared" si="735"/>
        <v>0</v>
      </c>
      <c r="P697" s="775" t="e">
        <f>ROUND(O697/I697,4)</f>
        <v>#DIV/0!</v>
      </c>
      <c r="Q697" s="699">
        <f t="shared" si="735"/>
        <v>0</v>
      </c>
    </row>
    <row r="698" spans="2:17" ht="8.25" customHeight="1" thickBot="1">
      <c r="B698" s="709"/>
      <c r="C698" s="710"/>
      <c r="D698" s="710"/>
      <c r="E698" s="710"/>
      <c r="F698" s="710"/>
      <c r="G698" s="711"/>
      <c r="H698" s="712"/>
      <c r="I698" s="713"/>
      <c r="J698" s="714"/>
      <c r="K698" s="715"/>
      <c r="L698" s="716"/>
      <c r="M698" s="717"/>
      <c r="N698" s="718"/>
      <c r="O698" s="719"/>
      <c r="P698" s="720"/>
      <c r="Q698" s="713"/>
    </row>
    <row r="699" spans="2:17" ht="22.5" customHeight="1" thickBot="1">
      <c r="B699" s="520"/>
      <c r="C699" s="521" t="s">
        <v>809</v>
      </c>
      <c r="D699" s="1071" t="s">
        <v>6</v>
      </c>
      <c r="E699" s="1072"/>
      <c r="F699" s="1072"/>
      <c r="G699" s="748"/>
      <c r="H699" s="748"/>
      <c r="I699" s="522"/>
      <c r="J699" s="523"/>
      <c r="K699" s="524"/>
      <c r="L699" s="525"/>
      <c r="M699" s="526"/>
      <c r="N699" s="521"/>
      <c r="O699" s="527"/>
      <c r="P699" s="106"/>
      <c r="Q699" s="106"/>
    </row>
    <row r="700" spans="2:17" ht="22.5" customHeight="1" thickTop="1">
      <c r="B700" s="117"/>
      <c r="C700" s="108"/>
      <c r="D700" s="1073" t="s">
        <v>1158</v>
      </c>
      <c r="E700" s="1074" t="s">
        <v>841</v>
      </c>
      <c r="F700" s="1075"/>
      <c r="G700" s="752"/>
      <c r="H700" s="752"/>
      <c r="I700" s="528"/>
      <c r="J700" s="529"/>
      <c r="K700" s="530"/>
      <c r="L700" s="531"/>
      <c r="M700" s="532">
        <f t="shared" ref="M700:Q700" si="736">SUM(M701:M722)</f>
        <v>0</v>
      </c>
      <c r="N700" s="533">
        <f t="shared" si="736"/>
        <v>0</v>
      </c>
      <c r="O700" s="534">
        <f t="shared" si="736"/>
        <v>0</v>
      </c>
      <c r="P700" s="269" t="e">
        <f>ROUND(O700/I700,4)</f>
        <v>#DIV/0!</v>
      </c>
      <c r="Q700" s="528">
        <f t="shared" si="736"/>
        <v>0</v>
      </c>
    </row>
    <row r="701" spans="2:17">
      <c r="B701" s="118" t="s">
        <v>2452</v>
      </c>
      <c r="C701" s="107" t="s">
        <v>36</v>
      </c>
      <c r="D701" s="184" t="s">
        <v>811</v>
      </c>
      <c r="E701" s="185" t="s">
        <v>1159</v>
      </c>
      <c r="F701" s="89" t="s">
        <v>2</v>
      </c>
      <c r="G701" s="777"/>
      <c r="H701" s="363"/>
      <c r="I701" s="406"/>
      <c r="J701" s="339">
        <v>0</v>
      </c>
      <c r="K701" s="340"/>
      <c r="L701" s="341">
        <f t="shared" ref="L701:L722" si="737">ROUND(J701+K701,2)</f>
        <v>0</v>
      </c>
      <c r="M701" s="342">
        <v>0</v>
      </c>
      <c r="N701" s="343">
        <f t="shared" ref="N701:N722" si="738">ROUND(K701*H701,2)</f>
        <v>0</v>
      </c>
      <c r="O701" s="344">
        <f t="shared" ref="O701:O722" si="739">ROUND(M701+N701,2)</f>
        <v>0</v>
      </c>
      <c r="P701" s="51" t="e">
        <f t="shared" ref="P701:P722" si="740">ROUND(O701/I701,4)</f>
        <v>#DIV/0!</v>
      </c>
      <c r="Q701" s="338">
        <f t="shared" ref="Q701:Q722" si="741">ROUND(I701-O701,2)</f>
        <v>0</v>
      </c>
    </row>
    <row r="702" spans="2:17">
      <c r="B702" s="119" t="s">
        <v>2453</v>
      </c>
      <c r="C702" s="98" t="s">
        <v>77</v>
      </c>
      <c r="D702" s="99" t="s">
        <v>813</v>
      </c>
      <c r="E702" s="63" t="s">
        <v>1160</v>
      </c>
      <c r="F702" s="92" t="s">
        <v>2</v>
      </c>
      <c r="G702" s="777"/>
      <c r="H702" s="363"/>
      <c r="I702" s="406"/>
      <c r="J702" s="339">
        <v>0</v>
      </c>
      <c r="K702" s="340"/>
      <c r="L702" s="341">
        <f t="shared" si="737"/>
        <v>0</v>
      </c>
      <c r="M702" s="342">
        <v>0</v>
      </c>
      <c r="N702" s="343">
        <f t="shared" si="738"/>
        <v>0</v>
      </c>
      <c r="O702" s="344">
        <f t="shared" si="739"/>
        <v>0</v>
      </c>
      <c r="P702" s="51" t="e">
        <f t="shared" si="740"/>
        <v>#DIV/0!</v>
      </c>
      <c r="Q702" s="338">
        <f t="shared" si="741"/>
        <v>0</v>
      </c>
    </row>
    <row r="703" spans="2:17">
      <c r="B703" s="119" t="s">
        <v>2454</v>
      </c>
      <c r="C703" s="98" t="s">
        <v>582</v>
      </c>
      <c r="D703" s="99" t="s">
        <v>1161</v>
      </c>
      <c r="E703" s="63" t="s">
        <v>1162</v>
      </c>
      <c r="F703" s="92" t="s">
        <v>2</v>
      </c>
      <c r="G703" s="777"/>
      <c r="H703" s="363"/>
      <c r="I703" s="406"/>
      <c r="J703" s="339">
        <v>0</v>
      </c>
      <c r="K703" s="340"/>
      <c r="L703" s="341">
        <f t="shared" si="737"/>
        <v>0</v>
      </c>
      <c r="M703" s="342">
        <v>0</v>
      </c>
      <c r="N703" s="343">
        <f t="shared" si="738"/>
        <v>0</v>
      </c>
      <c r="O703" s="344">
        <f t="shared" si="739"/>
        <v>0</v>
      </c>
      <c r="P703" s="51" t="e">
        <f t="shared" si="740"/>
        <v>#DIV/0!</v>
      </c>
      <c r="Q703" s="338">
        <f t="shared" si="741"/>
        <v>0</v>
      </c>
    </row>
    <row r="704" spans="2:17">
      <c r="B704" s="119" t="s">
        <v>2459</v>
      </c>
      <c r="C704" s="98" t="s">
        <v>589</v>
      </c>
      <c r="D704" s="99" t="s">
        <v>1163</v>
      </c>
      <c r="E704" s="63" t="s">
        <v>1164</v>
      </c>
      <c r="F704" s="92" t="s">
        <v>2</v>
      </c>
      <c r="G704" s="777"/>
      <c r="H704" s="363"/>
      <c r="I704" s="406"/>
      <c r="J704" s="339">
        <v>0</v>
      </c>
      <c r="K704" s="340"/>
      <c r="L704" s="341">
        <f t="shared" si="737"/>
        <v>0</v>
      </c>
      <c r="M704" s="342">
        <v>0</v>
      </c>
      <c r="N704" s="343">
        <f t="shared" si="738"/>
        <v>0</v>
      </c>
      <c r="O704" s="344">
        <f t="shared" si="739"/>
        <v>0</v>
      </c>
      <c r="P704" s="51" t="e">
        <f t="shared" si="740"/>
        <v>#DIV/0!</v>
      </c>
      <c r="Q704" s="338">
        <f t="shared" si="741"/>
        <v>0</v>
      </c>
    </row>
    <row r="705" spans="2:17">
      <c r="B705" s="119" t="s">
        <v>2455</v>
      </c>
      <c r="C705" s="98" t="s">
        <v>596</v>
      </c>
      <c r="D705" s="99" t="s">
        <v>817</v>
      </c>
      <c r="E705" s="63" t="s">
        <v>1165</v>
      </c>
      <c r="F705" s="92" t="s">
        <v>2</v>
      </c>
      <c r="G705" s="777"/>
      <c r="H705" s="363"/>
      <c r="I705" s="406"/>
      <c r="J705" s="339">
        <v>0</v>
      </c>
      <c r="K705" s="340"/>
      <c r="L705" s="341">
        <f t="shared" si="737"/>
        <v>0</v>
      </c>
      <c r="M705" s="342">
        <v>0</v>
      </c>
      <c r="N705" s="343">
        <f t="shared" si="738"/>
        <v>0</v>
      </c>
      <c r="O705" s="344">
        <f t="shared" si="739"/>
        <v>0</v>
      </c>
      <c r="P705" s="51" t="e">
        <f t="shared" si="740"/>
        <v>#DIV/0!</v>
      </c>
      <c r="Q705" s="338">
        <f t="shared" si="741"/>
        <v>0</v>
      </c>
    </row>
    <row r="706" spans="2:17">
      <c r="B706" s="119" t="s">
        <v>2460</v>
      </c>
      <c r="C706" s="98" t="s">
        <v>603</v>
      </c>
      <c r="D706" s="99" t="s">
        <v>1166</v>
      </c>
      <c r="E706" s="63" t="s">
        <v>1167</v>
      </c>
      <c r="F706" s="92" t="s">
        <v>2</v>
      </c>
      <c r="G706" s="777"/>
      <c r="H706" s="363"/>
      <c r="I706" s="406"/>
      <c r="J706" s="339">
        <v>0</v>
      </c>
      <c r="K706" s="340"/>
      <c r="L706" s="341">
        <f t="shared" si="737"/>
        <v>0</v>
      </c>
      <c r="M706" s="342">
        <v>0</v>
      </c>
      <c r="N706" s="343">
        <f t="shared" si="738"/>
        <v>0</v>
      </c>
      <c r="O706" s="344">
        <f t="shared" si="739"/>
        <v>0</v>
      </c>
      <c r="P706" s="51" t="e">
        <f t="shared" si="740"/>
        <v>#DIV/0!</v>
      </c>
      <c r="Q706" s="338">
        <f t="shared" si="741"/>
        <v>0</v>
      </c>
    </row>
    <row r="707" spans="2:17">
      <c r="B707" s="119" t="s">
        <v>2456</v>
      </c>
      <c r="C707" s="98" t="s">
        <v>610</v>
      </c>
      <c r="D707" s="99" t="s">
        <v>1168</v>
      </c>
      <c r="E707" s="63" t="s">
        <v>1169</v>
      </c>
      <c r="F707" s="92" t="s">
        <v>2</v>
      </c>
      <c r="G707" s="777"/>
      <c r="H707" s="363"/>
      <c r="I707" s="406"/>
      <c r="J707" s="339">
        <v>0</v>
      </c>
      <c r="K707" s="340"/>
      <c r="L707" s="341">
        <f t="shared" si="737"/>
        <v>0</v>
      </c>
      <c r="M707" s="342">
        <v>0</v>
      </c>
      <c r="N707" s="343">
        <f t="shared" si="738"/>
        <v>0</v>
      </c>
      <c r="O707" s="344">
        <f t="shared" si="739"/>
        <v>0</v>
      </c>
      <c r="P707" s="51" t="e">
        <f t="shared" si="740"/>
        <v>#DIV/0!</v>
      </c>
      <c r="Q707" s="338">
        <f t="shared" si="741"/>
        <v>0</v>
      </c>
    </row>
    <row r="708" spans="2:17">
      <c r="B708" s="119" t="s">
        <v>2457</v>
      </c>
      <c r="C708" s="98" t="s">
        <v>617</v>
      </c>
      <c r="D708" s="99" t="s">
        <v>1170</v>
      </c>
      <c r="E708" s="63" t="s">
        <v>1171</v>
      </c>
      <c r="F708" s="92" t="s">
        <v>2</v>
      </c>
      <c r="G708" s="777"/>
      <c r="H708" s="363"/>
      <c r="I708" s="406"/>
      <c r="J708" s="339">
        <v>0</v>
      </c>
      <c r="K708" s="340"/>
      <c r="L708" s="341">
        <f t="shared" si="737"/>
        <v>0</v>
      </c>
      <c r="M708" s="342">
        <v>0</v>
      </c>
      <c r="N708" s="343">
        <f t="shared" si="738"/>
        <v>0</v>
      </c>
      <c r="O708" s="344">
        <f t="shared" si="739"/>
        <v>0</v>
      </c>
      <c r="P708" s="51" t="e">
        <f t="shared" si="740"/>
        <v>#DIV/0!</v>
      </c>
      <c r="Q708" s="338">
        <f t="shared" si="741"/>
        <v>0</v>
      </c>
    </row>
    <row r="709" spans="2:17">
      <c r="B709" s="119" t="s">
        <v>2458</v>
      </c>
      <c r="C709" s="98" t="s">
        <v>624</v>
      </c>
      <c r="D709" s="99" t="s">
        <v>1172</v>
      </c>
      <c r="E709" s="63" t="s">
        <v>1173</v>
      </c>
      <c r="F709" s="92" t="s">
        <v>2</v>
      </c>
      <c r="G709" s="777"/>
      <c r="H709" s="363"/>
      <c r="I709" s="406"/>
      <c r="J709" s="339">
        <v>0</v>
      </c>
      <c r="K709" s="340"/>
      <c r="L709" s="341">
        <f t="shared" si="737"/>
        <v>0</v>
      </c>
      <c r="M709" s="342">
        <v>0</v>
      </c>
      <c r="N709" s="343">
        <f t="shared" si="738"/>
        <v>0</v>
      </c>
      <c r="O709" s="344">
        <f t="shared" si="739"/>
        <v>0</v>
      </c>
      <c r="P709" s="51" t="e">
        <f t="shared" si="740"/>
        <v>#DIV/0!</v>
      </c>
      <c r="Q709" s="338">
        <f t="shared" si="741"/>
        <v>0</v>
      </c>
    </row>
    <row r="710" spans="2:17">
      <c r="B710" s="119" t="s">
        <v>2461</v>
      </c>
      <c r="C710" s="98" t="s">
        <v>631</v>
      </c>
      <c r="D710" s="99" t="s">
        <v>1174</v>
      </c>
      <c r="E710" s="63" t="s">
        <v>1175</v>
      </c>
      <c r="F710" s="92" t="s">
        <v>2</v>
      </c>
      <c r="G710" s="777"/>
      <c r="H710" s="363"/>
      <c r="I710" s="406"/>
      <c r="J710" s="339">
        <v>0</v>
      </c>
      <c r="K710" s="340"/>
      <c r="L710" s="341">
        <f t="shared" si="737"/>
        <v>0</v>
      </c>
      <c r="M710" s="342">
        <v>0</v>
      </c>
      <c r="N710" s="343">
        <f t="shared" si="738"/>
        <v>0</v>
      </c>
      <c r="O710" s="344">
        <f t="shared" si="739"/>
        <v>0</v>
      </c>
      <c r="P710" s="51" t="e">
        <f t="shared" si="740"/>
        <v>#DIV/0!</v>
      </c>
      <c r="Q710" s="338">
        <f t="shared" si="741"/>
        <v>0</v>
      </c>
    </row>
    <row r="711" spans="2:17">
      <c r="B711" s="119" t="s">
        <v>2462</v>
      </c>
      <c r="C711" s="98" t="s">
        <v>638</v>
      </c>
      <c r="D711" s="99" t="s">
        <v>1176</v>
      </c>
      <c r="E711" s="63" t="s">
        <v>1177</v>
      </c>
      <c r="F711" s="92" t="s">
        <v>2</v>
      </c>
      <c r="G711" s="777"/>
      <c r="H711" s="363"/>
      <c r="I711" s="406"/>
      <c r="J711" s="339">
        <v>0</v>
      </c>
      <c r="K711" s="340"/>
      <c r="L711" s="341">
        <f t="shared" si="737"/>
        <v>0</v>
      </c>
      <c r="M711" s="342">
        <v>0</v>
      </c>
      <c r="N711" s="343">
        <f t="shared" si="738"/>
        <v>0</v>
      </c>
      <c r="O711" s="344">
        <f t="shared" si="739"/>
        <v>0</v>
      </c>
      <c r="P711" s="51" t="e">
        <f t="shared" si="740"/>
        <v>#DIV/0!</v>
      </c>
      <c r="Q711" s="338">
        <f t="shared" si="741"/>
        <v>0</v>
      </c>
    </row>
    <row r="712" spans="2:17">
      <c r="B712" s="119" t="s">
        <v>2463</v>
      </c>
      <c r="C712" s="98" t="s">
        <v>645</v>
      </c>
      <c r="D712" s="99" t="s">
        <v>1178</v>
      </c>
      <c r="E712" s="63" t="s">
        <v>1179</v>
      </c>
      <c r="F712" s="92" t="s">
        <v>2</v>
      </c>
      <c r="G712" s="777"/>
      <c r="H712" s="363"/>
      <c r="I712" s="406"/>
      <c r="J712" s="339">
        <v>0</v>
      </c>
      <c r="K712" s="340"/>
      <c r="L712" s="341">
        <f t="shared" si="737"/>
        <v>0</v>
      </c>
      <c r="M712" s="342">
        <v>0</v>
      </c>
      <c r="N712" s="343">
        <f t="shared" si="738"/>
        <v>0</v>
      </c>
      <c r="O712" s="344">
        <f t="shared" si="739"/>
        <v>0</v>
      </c>
      <c r="P712" s="51" t="e">
        <f t="shared" si="740"/>
        <v>#DIV/0!</v>
      </c>
      <c r="Q712" s="338">
        <f t="shared" si="741"/>
        <v>0</v>
      </c>
    </row>
    <row r="713" spans="2:17">
      <c r="B713" s="119" t="s">
        <v>2464</v>
      </c>
      <c r="C713" s="98" t="s">
        <v>651</v>
      </c>
      <c r="D713" s="99" t="s">
        <v>1180</v>
      </c>
      <c r="E713" s="63" t="s">
        <v>1181</v>
      </c>
      <c r="F713" s="92" t="s">
        <v>2</v>
      </c>
      <c r="G713" s="777"/>
      <c r="H713" s="363"/>
      <c r="I713" s="406"/>
      <c r="J713" s="339">
        <v>0</v>
      </c>
      <c r="K713" s="340"/>
      <c r="L713" s="341">
        <f t="shared" si="737"/>
        <v>0</v>
      </c>
      <c r="M713" s="342">
        <v>0</v>
      </c>
      <c r="N713" s="343">
        <f t="shared" si="738"/>
        <v>0</v>
      </c>
      <c r="O713" s="344">
        <f t="shared" si="739"/>
        <v>0</v>
      </c>
      <c r="P713" s="51" t="e">
        <f t="shared" si="740"/>
        <v>#DIV/0!</v>
      </c>
      <c r="Q713" s="338">
        <f t="shared" si="741"/>
        <v>0</v>
      </c>
    </row>
    <row r="714" spans="2:17">
      <c r="B714" s="119" t="s">
        <v>2465</v>
      </c>
      <c r="C714" s="98" t="s">
        <v>658</v>
      </c>
      <c r="D714" s="99" t="s">
        <v>1182</v>
      </c>
      <c r="E714" s="100" t="s">
        <v>1183</v>
      </c>
      <c r="F714" s="92" t="s">
        <v>2</v>
      </c>
      <c r="G714" s="777"/>
      <c r="H714" s="363"/>
      <c r="I714" s="406"/>
      <c r="J714" s="339">
        <v>0</v>
      </c>
      <c r="K714" s="340"/>
      <c r="L714" s="341">
        <f t="shared" si="737"/>
        <v>0</v>
      </c>
      <c r="M714" s="342">
        <v>0</v>
      </c>
      <c r="N714" s="343">
        <f t="shared" si="738"/>
        <v>0</v>
      </c>
      <c r="O714" s="344">
        <f t="shared" si="739"/>
        <v>0</v>
      </c>
      <c r="P714" s="51" t="e">
        <f t="shared" si="740"/>
        <v>#DIV/0!</v>
      </c>
      <c r="Q714" s="338">
        <f t="shared" si="741"/>
        <v>0</v>
      </c>
    </row>
    <row r="715" spans="2:17">
      <c r="B715" s="119" t="s">
        <v>2466</v>
      </c>
      <c r="C715" s="98" t="s">
        <v>665</v>
      </c>
      <c r="D715" s="99" t="s">
        <v>1184</v>
      </c>
      <c r="E715" s="100" t="s">
        <v>1185</v>
      </c>
      <c r="F715" s="92" t="s">
        <v>2</v>
      </c>
      <c r="G715" s="777"/>
      <c r="H715" s="363"/>
      <c r="I715" s="406"/>
      <c r="J715" s="339">
        <v>0</v>
      </c>
      <c r="K715" s="340"/>
      <c r="L715" s="341">
        <f t="shared" si="737"/>
        <v>0</v>
      </c>
      <c r="M715" s="342">
        <v>0</v>
      </c>
      <c r="N715" s="343">
        <f t="shared" si="738"/>
        <v>0</v>
      </c>
      <c r="O715" s="344">
        <f t="shared" si="739"/>
        <v>0</v>
      </c>
      <c r="P715" s="51" t="e">
        <f t="shared" si="740"/>
        <v>#DIV/0!</v>
      </c>
      <c r="Q715" s="338">
        <f t="shared" si="741"/>
        <v>0</v>
      </c>
    </row>
    <row r="716" spans="2:17">
      <c r="B716" s="119" t="s">
        <v>2467</v>
      </c>
      <c r="C716" s="98" t="s">
        <v>672</v>
      </c>
      <c r="D716" s="99" t="s">
        <v>1186</v>
      </c>
      <c r="E716" s="100" t="s">
        <v>1187</v>
      </c>
      <c r="F716" s="92" t="s">
        <v>2</v>
      </c>
      <c r="G716" s="777"/>
      <c r="H716" s="363"/>
      <c r="I716" s="406"/>
      <c r="J716" s="339">
        <v>0</v>
      </c>
      <c r="K716" s="340"/>
      <c r="L716" s="341">
        <f t="shared" si="737"/>
        <v>0</v>
      </c>
      <c r="M716" s="342">
        <v>0</v>
      </c>
      <c r="N716" s="343">
        <f t="shared" si="738"/>
        <v>0</v>
      </c>
      <c r="O716" s="344">
        <f t="shared" si="739"/>
        <v>0</v>
      </c>
      <c r="P716" s="51" t="e">
        <f t="shared" si="740"/>
        <v>#DIV/0!</v>
      </c>
      <c r="Q716" s="338">
        <f t="shared" si="741"/>
        <v>0</v>
      </c>
    </row>
    <row r="717" spans="2:17">
      <c r="B717" s="119" t="s">
        <v>2468</v>
      </c>
      <c r="C717" s="98" t="s">
        <v>679</v>
      </c>
      <c r="D717" s="99" t="s">
        <v>1188</v>
      </c>
      <c r="E717" s="100" t="s">
        <v>1189</v>
      </c>
      <c r="F717" s="92" t="s">
        <v>2</v>
      </c>
      <c r="G717" s="777"/>
      <c r="H717" s="363"/>
      <c r="I717" s="406"/>
      <c r="J717" s="339">
        <v>0</v>
      </c>
      <c r="K717" s="340"/>
      <c r="L717" s="341">
        <f t="shared" si="737"/>
        <v>0</v>
      </c>
      <c r="M717" s="342">
        <v>0</v>
      </c>
      <c r="N717" s="343">
        <f t="shared" si="738"/>
        <v>0</v>
      </c>
      <c r="O717" s="344">
        <f t="shared" si="739"/>
        <v>0</v>
      </c>
      <c r="P717" s="51" t="e">
        <f t="shared" si="740"/>
        <v>#DIV/0!</v>
      </c>
      <c r="Q717" s="338">
        <f t="shared" si="741"/>
        <v>0</v>
      </c>
    </row>
    <row r="718" spans="2:17">
      <c r="B718" s="119" t="s">
        <v>2469</v>
      </c>
      <c r="C718" s="98" t="s">
        <v>687</v>
      </c>
      <c r="D718" s="99" t="s">
        <v>1190</v>
      </c>
      <c r="E718" s="100" t="s">
        <v>1191</v>
      </c>
      <c r="F718" s="92" t="s">
        <v>2</v>
      </c>
      <c r="G718" s="777"/>
      <c r="H718" s="363"/>
      <c r="I718" s="406"/>
      <c r="J718" s="339">
        <v>0</v>
      </c>
      <c r="K718" s="340"/>
      <c r="L718" s="341">
        <f t="shared" si="737"/>
        <v>0</v>
      </c>
      <c r="M718" s="342">
        <v>0</v>
      </c>
      <c r="N718" s="343">
        <f t="shared" si="738"/>
        <v>0</v>
      </c>
      <c r="O718" s="344">
        <f t="shared" si="739"/>
        <v>0</v>
      </c>
      <c r="P718" s="51" t="e">
        <f t="shared" si="740"/>
        <v>#DIV/0!</v>
      </c>
      <c r="Q718" s="338">
        <f t="shared" si="741"/>
        <v>0</v>
      </c>
    </row>
    <row r="719" spans="2:17">
      <c r="B719" s="119" t="s">
        <v>2470</v>
      </c>
      <c r="C719" s="98" t="s">
        <v>1068</v>
      </c>
      <c r="D719" s="99" t="s">
        <v>1192</v>
      </c>
      <c r="E719" s="63" t="s">
        <v>1193</v>
      </c>
      <c r="F719" s="92" t="s">
        <v>2</v>
      </c>
      <c r="G719" s="777"/>
      <c r="H719" s="363"/>
      <c r="I719" s="406"/>
      <c r="J719" s="339">
        <v>0</v>
      </c>
      <c r="K719" s="340"/>
      <c r="L719" s="341">
        <f t="shared" si="737"/>
        <v>0</v>
      </c>
      <c r="M719" s="342">
        <v>0</v>
      </c>
      <c r="N719" s="343">
        <f t="shared" si="738"/>
        <v>0</v>
      </c>
      <c r="O719" s="344">
        <f t="shared" si="739"/>
        <v>0</v>
      </c>
      <c r="P719" s="51" t="e">
        <f t="shared" si="740"/>
        <v>#DIV/0!</v>
      </c>
      <c r="Q719" s="338">
        <f t="shared" si="741"/>
        <v>0</v>
      </c>
    </row>
    <row r="720" spans="2:17">
      <c r="B720" s="119" t="s">
        <v>2471</v>
      </c>
      <c r="C720" s="98" t="s">
        <v>1072</v>
      </c>
      <c r="D720" s="99" t="s">
        <v>1194</v>
      </c>
      <c r="E720" s="100" t="s">
        <v>1195</v>
      </c>
      <c r="F720" s="92" t="s">
        <v>2</v>
      </c>
      <c r="G720" s="777"/>
      <c r="H720" s="363"/>
      <c r="I720" s="406"/>
      <c r="J720" s="339">
        <v>0</v>
      </c>
      <c r="K720" s="340"/>
      <c r="L720" s="341">
        <f t="shared" si="737"/>
        <v>0</v>
      </c>
      <c r="M720" s="342">
        <v>0</v>
      </c>
      <c r="N720" s="343">
        <f t="shared" si="738"/>
        <v>0</v>
      </c>
      <c r="O720" s="344">
        <f t="shared" si="739"/>
        <v>0</v>
      </c>
      <c r="P720" s="51" t="e">
        <f t="shared" si="740"/>
        <v>#DIV/0!</v>
      </c>
      <c r="Q720" s="338">
        <f t="shared" si="741"/>
        <v>0</v>
      </c>
    </row>
    <row r="721" spans="2:17">
      <c r="B721" s="119" t="s">
        <v>2472</v>
      </c>
      <c r="C721" s="98" t="s">
        <v>1076</v>
      </c>
      <c r="D721" s="99" t="s">
        <v>1196</v>
      </c>
      <c r="E721" s="63" t="s">
        <v>1197</v>
      </c>
      <c r="F721" s="92" t="s">
        <v>2</v>
      </c>
      <c r="G721" s="777"/>
      <c r="H721" s="363"/>
      <c r="I721" s="406"/>
      <c r="J721" s="339">
        <v>0</v>
      </c>
      <c r="K721" s="340"/>
      <c r="L721" s="341">
        <f t="shared" si="737"/>
        <v>0</v>
      </c>
      <c r="M721" s="342">
        <v>0</v>
      </c>
      <c r="N721" s="343">
        <f t="shared" si="738"/>
        <v>0</v>
      </c>
      <c r="O721" s="344">
        <f t="shared" si="739"/>
        <v>0</v>
      </c>
      <c r="P721" s="51" t="e">
        <f t="shared" si="740"/>
        <v>#DIV/0!</v>
      </c>
      <c r="Q721" s="338">
        <f t="shared" si="741"/>
        <v>0</v>
      </c>
    </row>
    <row r="722" spans="2:17" ht="15" thickBot="1">
      <c r="B722" s="120" t="s">
        <v>2473</v>
      </c>
      <c r="C722" s="101" t="s">
        <v>1080</v>
      </c>
      <c r="D722" s="102" t="s">
        <v>1198</v>
      </c>
      <c r="E722" s="103" t="s">
        <v>1199</v>
      </c>
      <c r="F722" s="104" t="s">
        <v>2</v>
      </c>
      <c r="G722" s="783"/>
      <c r="H722" s="784"/>
      <c r="I722" s="454"/>
      <c r="J722" s="480">
        <v>0</v>
      </c>
      <c r="K722" s="481"/>
      <c r="L722" s="482">
        <f t="shared" si="737"/>
        <v>0</v>
      </c>
      <c r="M722" s="483">
        <v>0</v>
      </c>
      <c r="N722" s="459">
        <f t="shared" si="738"/>
        <v>0</v>
      </c>
      <c r="O722" s="484">
        <f t="shared" si="739"/>
        <v>0</v>
      </c>
      <c r="P722" s="164" t="e">
        <f t="shared" si="740"/>
        <v>#DIV/0!</v>
      </c>
      <c r="Q722" s="485">
        <f t="shared" si="741"/>
        <v>0</v>
      </c>
    </row>
    <row r="723" spans="2:17" ht="22.5" customHeight="1" thickTop="1">
      <c r="B723" s="121"/>
      <c r="C723" s="111"/>
      <c r="D723" s="1076" t="s">
        <v>1200</v>
      </c>
      <c r="E723" s="1077" t="s">
        <v>841</v>
      </c>
      <c r="F723" s="1078"/>
      <c r="G723" s="747"/>
      <c r="H723" s="747"/>
      <c r="I723" s="382"/>
      <c r="J723" s="462"/>
      <c r="K723" s="463"/>
      <c r="L723" s="486"/>
      <c r="M723" s="465">
        <f t="shared" ref="M723:Q723" si="742">SUM(M724:M730)</f>
        <v>0</v>
      </c>
      <c r="N723" s="466">
        <f t="shared" si="742"/>
        <v>0</v>
      </c>
      <c r="O723" s="467">
        <f t="shared" si="742"/>
        <v>0</v>
      </c>
      <c r="P723" s="269" t="e">
        <f>ROUND(O723/I723,4)</f>
        <v>#DIV/0!</v>
      </c>
      <c r="Q723" s="382">
        <f t="shared" si="742"/>
        <v>0</v>
      </c>
    </row>
    <row r="724" spans="2:17">
      <c r="B724" s="119" t="s">
        <v>2474</v>
      </c>
      <c r="C724" s="107" t="s">
        <v>768</v>
      </c>
      <c r="D724" s="109" t="s">
        <v>1201</v>
      </c>
      <c r="E724" s="110" t="s">
        <v>1208</v>
      </c>
      <c r="F724" s="89" t="s">
        <v>2</v>
      </c>
      <c r="G724" s="777"/>
      <c r="H724" s="363"/>
      <c r="I724" s="406"/>
      <c r="J724" s="339">
        <v>0</v>
      </c>
      <c r="K724" s="340"/>
      <c r="L724" s="341">
        <f t="shared" ref="L724:L730" si="743">ROUND(J724+K724,2)</f>
        <v>0</v>
      </c>
      <c r="M724" s="342">
        <v>0</v>
      </c>
      <c r="N724" s="343">
        <f t="shared" ref="N724:N730" si="744">ROUND(K724*H724,2)</f>
        <v>0</v>
      </c>
      <c r="O724" s="344">
        <f t="shared" ref="O724:O730" si="745">ROUND(M724+N724,2)</f>
        <v>0</v>
      </c>
      <c r="P724" s="51" t="e">
        <f t="shared" ref="P724:P730" si="746">ROUND(O724/I724,4)</f>
        <v>#DIV/0!</v>
      </c>
      <c r="Q724" s="338">
        <f t="shared" ref="Q724:Q730" si="747">ROUND(I724-O724,2)</f>
        <v>0</v>
      </c>
    </row>
    <row r="725" spans="2:17">
      <c r="B725" s="118" t="s">
        <v>2475</v>
      </c>
      <c r="C725" s="98" t="s">
        <v>770</v>
      </c>
      <c r="D725" s="105" t="s">
        <v>1202</v>
      </c>
      <c r="E725" s="100" t="s">
        <v>1209</v>
      </c>
      <c r="F725" s="92" t="s">
        <v>2</v>
      </c>
      <c r="G725" s="777"/>
      <c r="H725" s="363"/>
      <c r="I725" s="406"/>
      <c r="J725" s="339">
        <v>0</v>
      </c>
      <c r="K725" s="340"/>
      <c r="L725" s="341">
        <f t="shared" si="743"/>
        <v>0</v>
      </c>
      <c r="M725" s="342">
        <v>0</v>
      </c>
      <c r="N725" s="343">
        <f t="shared" si="744"/>
        <v>0</v>
      </c>
      <c r="O725" s="344">
        <f t="shared" si="745"/>
        <v>0</v>
      </c>
      <c r="P725" s="51" t="e">
        <f t="shared" si="746"/>
        <v>#DIV/0!</v>
      </c>
      <c r="Q725" s="338">
        <f t="shared" si="747"/>
        <v>0</v>
      </c>
    </row>
    <row r="726" spans="2:17">
      <c r="B726" s="118" t="s">
        <v>2476</v>
      </c>
      <c r="C726" s="98" t="s">
        <v>771</v>
      </c>
      <c r="D726" s="105" t="s">
        <v>1203</v>
      </c>
      <c r="E726" s="100" t="s">
        <v>1210</v>
      </c>
      <c r="F726" s="92" t="s">
        <v>2</v>
      </c>
      <c r="G726" s="777"/>
      <c r="H726" s="363"/>
      <c r="I726" s="406"/>
      <c r="J726" s="339">
        <v>0</v>
      </c>
      <c r="K726" s="340"/>
      <c r="L726" s="341">
        <f t="shared" si="743"/>
        <v>0</v>
      </c>
      <c r="M726" s="342">
        <v>0</v>
      </c>
      <c r="N726" s="343">
        <f t="shared" si="744"/>
        <v>0</v>
      </c>
      <c r="O726" s="344">
        <f t="shared" si="745"/>
        <v>0</v>
      </c>
      <c r="P726" s="51" t="e">
        <f t="shared" si="746"/>
        <v>#DIV/0!</v>
      </c>
      <c r="Q726" s="338">
        <f t="shared" si="747"/>
        <v>0</v>
      </c>
    </row>
    <row r="727" spans="2:17">
      <c r="B727" s="118" t="s">
        <v>2477</v>
      </c>
      <c r="C727" s="98" t="s">
        <v>773</v>
      </c>
      <c r="D727" s="105" t="s">
        <v>1204</v>
      </c>
      <c r="E727" s="100" t="s">
        <v>1211</v>
      </c>
      <c r="F727" s="92" t="s">
        <v>2</v>
      </c>
      <c r="G727" s="777"/>
      <c r="H727" s="363"/>
      <c r="I727" s="406"/>
      <c r="J727" s="339">
        <v>0</v>
      </c>
      <c r="K727" s="340"/>
      <c r="L727" s="341">
        <f t="shared" si="743"/>
        <v>0</v>
      </c>
      <c r="M727" s="342">
        <v>0</v>
      </c>
      <c r="N727" s="343">
        <f t="shared" si="744"/>
        <v>0</v>
      </c>
      <c r="O727" s="344">
        <f t="shared" si="745"/>
        <v>0</v>
      </c>
      <c r="P727" s="51" t="e">
        <f t="shared" si="746"/>
        <v>#DIV/0!</v>
      </c>
      <c r="Q727" s="338">
        <f t="shared" si="747"/>
        <v>0</v>
      </c>
    </row>
    <row r="728" spans="2:17">
      <c r="B728" s="118" t="s">
        <v>2478</v>
      </c>
      <c r="C728" s="98" t="s">
        <v>853</v>
      </c>
      <c r="D728" s="105" t="s">
        <v>1205</v>
      </c>
      <c r="E728" s="100" t="s">
        <v>1212</v>
      </c>
      <c r="F728" s="92" t="s">
        <v>2</v>
      </c>
      <c r="G728" s="777"/>
      <c r="H728" s="363"/>
      <c r="I728" s="406"/>
      <c r="J728" s="339">
        <v>0</v>
      </c>
      <c r="K728" s="340"/>
      <c r="L728" s="341">
        <f t="shared" si="743"/>
        <v>0</v>
      </c>
      <c r="M728" s="342">
        <v>0</v>
      </c>
      <c r="N728" s="343">
        <f t="shared" si="744"/>
        <v>0</v>
      </c>
      <c r="O728" s="344">
        <f t="shared" si="745"/>
        <v>0</v>
      </c>
      <c r="P728" s="51" t="e">
        <f t="shared" si="746"/>
        <v>#DIV/0!</v>
      </c>
      <c r="Q728" s="338">
        <f t="shared" si="747"/>
        <v>0</v>
      </c>
    </row>
    <row r="729" spans="2:17">
      <c r="B729" s="118" t="s">
        <v>2479</v>
      </c>
      <c r="C729" s="98" t="s">
        <v>855</v>
      </c>
      <c r="D729" s="105" t="s">
        <v>1206</v>
      </c>
      <c r="E729" s="100" t="s">
        <v>1213</v>
      </c>
      <c r="F729" s="92" t="s">
        <v>2</v>
      </c>
      <c r="G729" s="777"/>
      <c r="H729" s="363"/>
      <c r="I729" s="406"/>
      <c r="J729" s="339">
        <v>0</v>
      </c>
      <c r="K729" s="340"/>
      <c r="L729" s="341">
        <f t="shared" si="743"/>
        <v>0</v>
      </c>
      <c r="M729" s="342">
        <v>0</v>
      </c>
      <c r="N729" s="343">
        <f t="shared" si="744"/>
        <v>0</v>
      </c>
      <c r="O729" s="344">
        <f t="shared" si="745"/>
        <v>0</v>
      </c>
      <c r="P729" s="51" t="e">
        <f t="shared" si="746"/>
        <v>#DIV/0!</v>
      </c>
      <c r="Q729" s="338">
        <f t="shared" si="747"/>
        <v>0</v>
      </c>
    </row>
    <row r="730" spans="2:17" ht="15" thickBot="1">
      <c r="B730" s="313" t="s">
        <v>2480</v>
      </c>
      <c r="C730" s="101" t="s">
        <v>857</v>
      </c>
      <c r="D730" s="112" t="s">
        <v>1207</v>
      </c>
      <c r="E730" s="113" t="s">
        <v>1214</v>
      </c>
      <c r="F730" s="104" t="s">
        <v>2</v>
      </c>
      <c r="G730" s="783"/>
      <c r="H730" s="784"/>
      <c r="I730" s="454"/>
      <c r="J730" s="480">
        <v>0</v>
      </c>
      <c r="K730" s="481"/>
      <c r="L730" s="482">
        <f t="shared" si="743"/>
        <v>0</v>
      </c>
      <c r="M730" s="483">
        <v>0</v>
      </c>
      <c r="N730" s="459">
        <f t="shared" si="744"/>
        <v>0</v>
      </c>
      <c r="O730" s="484">
        <f t="shared" si="745"/>
        <v>0</v>
      </c>
      <c r="P730" s="164" t="e">
        <f t="shared" si="746"/>
        <v>#DIV/0!</v>
      </c>
      <c r="Q730" s="485">
        <f t="shared" si="747"/>
        <v>0</v>
      </c>
    </row>
    <row r="731" spans="2:17" ht="22.5" customHeight="1" thickTop="1">
      <c r="B731" s="121"/>
      <c r="C731" s="111"/>
      <c r="D731" s="1076" t="s">
        <v>1215</v>
      </c>
      <c r="E731" s="1077" t="s">
        <v>841</v>
      </c>
      <c r="F731" s="1078"/>
      <c r="G731" s="747"/>
      <c r="H731" s="747"/>
      <c r="I731" s="382"/>
      <c r="J731" s="462"/>
      <c r="K731" s="463"/>
      <c r="L731" s="486"/>
      <c r="M731" s="465">
        <f t="shared" ref="M731:Q731" si="748">SUM(M732:M739)</f>
        <v>0</v>
      </c>
      <c r="N731" s="466">
        <f t="shared" si="748"/>
        <v>0</v>
      </c>
      <c r="O731" s="467">
        <f t="shared" si="748"/>
        <v>0</v>
      </c>
      <c r="P731" s="269" t="e">
        <f>ROUND(O731/I731,4)</f>
        <v>#DIV/0!</v>
      </c>
      <c r="Q731" s="382">
        <f t="shared" si="748"/>
        <v>0</v>
      </c>
    </row>
    <row r="732" spans="2:17" ht="22.5">
      <c r="B732" s="119" t="s">
        <v>2481</v>
      </c>
      <c r="C732" s="98" t="s">
        <v>775</v>
      </c>
      <c r="D732" s="105" t="s">
        <v>1216</v>
      </c>
      <c r="E732" s="100" t="s">
        <v>1227</v>
      </c>
      <c r="F732" s="92" t="s">
        <v>2</v>
      </c>
      <c r="G732" s="777"/>
      <c r="H732" s="363"/>
      <c r="I732" s="406"/>
      <c r="J732" s="339">
        <v>0</v>
      </c>
      <c r="K732" s="340"/>
      <c r="L732" s="341">
        <f t="shared" ref="L732:L739" si="749">ROUND(J732+K732,2)</f>
        <v>0</v>
      </c>
      <c r="M732" s="342">
        <v>0</v>
      </c>
      <c r="N732" s="343">
        <f t="shared" ref="N732:N739" si="750">ROUND(K732*H732,2)</f>
        <v>0</v>
      </c>
      <c r="O732" s="344">
        <f t="shared" ref="O732:O739" si="751">ROUND(M732+N732,2)</f>
        <v>0</v>
      </c>
      <c r="P732" s="51" t="e">
        <f t="shared" ref="P732:P739" si="752">ROUND(O732/I732,4)</f>
        <v>#DIV/0!</v>
      </c>
      <c r="Q732" s="338">
        <f t="shared" ref="Q732:Q739" si="753">ROUND(I732-O732,2)</f>
        <v>0</v>
      </c>
    </row>
    <row r="733" spans="2:17" ht="22.5">
      <c r="B733" s="118" t="s">
        <v>2482</v>
      </c>
      <c r="C733" s="98" t="s">
        <v>776</v>
      </c>
      <c r="D733" s="105" t="s">
        <v>1217</v>
      </c>
      <c r="E733" s="100" t="s">
        <v>1228</v>
      </c>
      <c r="F733" s="92" t="s">
        <v>2</v>
      </c>
      <c r="G733" s="777"/>
      <c r="H733" s="363"/>
      <c r="I733" s="406"/>
      <c r="J733" s="339">
        <v>0</v>
      </c>
      <c r="K733" s="340"/>
      <c r="L733" s="341">
        <f t="shared" si="749"/>
        <v>0</v>
      </c>
      <c r="M733" s="342">
        <v>0</v>
      </c>
      <c r="N733" s="343">
        <f t="shared" si="750"/>
        <v>0</v>
      </c>
      <c r="O733" s="344">
        <f t="shared" si="751"/>
        <v>0</v>
      </c>
      <c r="P733" s="51" t="e">
        <f t="shared" si="752"/>
        <v>#DIV/0!</v>
      </c>
      <c r="Q733" s="338">
        <f t="shared" si="753"/>
        <v>0</v>
      </c>
    </row>
    <row r="734" spans="2:17">
      <c r="B734" s="118" t="s">
        <v>2483</v>
      </c>
      <c r="C734" s="98" t="s">
        <v>777</v>
      </c>
      <c r="D734" s="105" t="s">
        <v>1218</v>
      </c>
      <c r="E734" s="100" t="s">
        <v>1229</v>
      </c>
      <c r="F734" s="92" t="s">
        <v>2</v>
      </c>
      <c r="G734" s="777"/>
      <c r="H734" s="363"/>
      <c r="I734" s="406"/>
      <c r="J734" s="339">
        <v>0</v>
      </c>
      <c r="K734" s="340"/>
      <c r="L734" s="341">
        <f t="shared" si="749"/>
        <v>0</v>
      </c>
      <c r="M734" s="342">
        <v>0</v>
      </c>
      <c r="N734" s="343">
        <f t="shared" si="750"/>
        <v>0</v>
      </c>
      <c r="O734" s="344">
        <f t="shared" si="751"/>
        <v>0</v>
      </c>
      <c r="P734" s="51" t="e">
        <f t="shared" si="752"/>
        <v>#DIV/0!</v>
      </c>
      <c r="Q734" s="338">
        <f t="shared" si="753"/>
        <v>0</v>
      </c>
    </row>
    <row r="735" spans="2:17">
      <c r="B735" s="118" t="s">
        <v>2484</v>
      </c>
      <c r="C735" s="98" t="s">
        <v>778</v>
      </c>
      <c r="D735" s="105" t="s">
        <v>1219</v>
      </c>
      <c r="E735" s="100" t="s">
        <v>1230</v>
      </c>
      <c r="F735" s="92" t="s">
        <v>2</v>
      </c>
      <c r="G735" s="777"/>
      <c r="H735" s="363"/>
      <c r="I735" s="406"/>
      <c r="J735" s="339">
        <v>0</v>
      </c>
      <c r="K735" s="340"/>
      <c r="L735" s="341">
        <f t="shared" si="749"/>
        <v>0</v>
      </c>
      <c r="M735" s="342">
        <v>0</v>
      </c>
      <c r="N735" s="343">
        <f t="shared" si="750"/>
        <v>0</v>
      </c>
      <c r="O735" s="344">
        <f t="shared" si="751"/>
        <v>0</v>
      </c>
      <c r="P735" s="51" t="e">
        <f t="shared" si="752"/>
        <v>#DIV/0!</v>
      </c>
      <c r="Q735" s="338">
        <f t="shared" si="753"/>
        <v>0</v>
      </c>
    </row>
    <row r="736" spans="2:17" ht="22.5">
      <c r="B736" s="118" t="s">
        <v>2485</v>
      </c>
      <c r="C736" s="98" t="s">
        <v>868</v>
      </c>
      <c r="D736" s="105" t="s">
        <v>1220</v>
      </c>
      <c r="E736" s="100" t="s">
        <v>1231</v>
      </c>
      <c r="F736" s="92" t="s">
        <v>2</v>
      </c>
      <c r="G736" s="777"/>
      <c r="H736" s="363"/>
      <c r="I736" s="406"/>
      <c r="J736" s="339">
        <v>0</v>
      </c>
      <c r="K736" s="340"/>
      <c r="L736" s="341">
        <f t="shared" si="749"/>
        <v>0</v>
      </c>
      <c r="M736" s="342">
        <v>0</v>
      </c>
      <c r="N736" s="343">
        <f t="shared" si="750"/>
        <v>0</v>
      </c>
      <c r="O736" s="344">
        <f t="shared" si="751"/>
        <v>0</v>
      </c>
      <c r="P736" s="51" t="e">
        <f t="shared" si="752"/>
        <v>#DIV/0!</v>
      </c>
      <c r="Q736" s="338">
        <f t="shared" si="753"/>
        <v>0</v>
      </c>
    </row>
    <row r="737" spans="2:17" ht="22.5">
      <c r="B737" s="118" t="s">
        <v>2486</v>
      </c>
      <c r="C737" s="98" t="s">
        <v>1221</v>
      </c>
      <c r="D737" s="105" t="s">
        <v>1222</v>
      </c>
      <c r="E737" s="100" t="s">
        <v>1232</v>
      </c>
      <c r="F737" s="92" t="s">
        <v>2</v>
      </c>
      <c r="G737" s="777"/>
      <c r="H737" s="363"/>
      <c r="I737" s="406"/>
      <c r="J737" s="339">
        <v>0</v>
      </c>
      <c r="K737" s="340"/>
      <c r="L737" s="341">
        <f t="shared" si="749"/>
        <v>0</v>
      </c>
      <c r="M737" s="342">
        <v>0</v>
      </c>
      <c r="N737" s="343">
        <f t="shared" si="750"/>
        <v>0</v>
      </c>
      <c r="O737" s="344">
        <f t="shared" si="751"/>
        <v>0</v>
      </c>
      <c r="P737" s="51" t="e">
        <f t="shared" si="752"/>
        <v>#DIV/0!</v>
      </c>
      <c r="Q737" s="338">
        <f t="shared" si="753"/>
        <v>0</v>
      </c>
    </row>
    <row r="738" spans="2:17">
      <c r="B738" s="118" t="s">
        <v>2487</v>
      </c>
      <c r="C738" s="98" t="s">
        <v>1223</v>
      </c>
      <c r="D738" s="105" t="s">
        <v>1224</v>
      </c>
      <c r="E738" s="100" t="s">
        <v>1233</v>
      </c>
      <c r="F738" s="92" t="s">
        <v>2</v>
      </c>
      <c r="G738" s="777"/>
      <c r="H738" s="363"/>
      <c r="I738" s="406"/>
      <c r="J738" s="339">
        <v>0</v>
      </c>
      <c r="K738" s="340"/>
      <c r="L738" s="341">
        <f t="shared" si="749"/>
        <v>0</v>
      </c>
      <c r="M738" s="342">
        <v>0</v>
      </c>
      <c r="N738" s="343">
        <f t="shared" si="750"/>
        <v>0</v>
      </c>
      <c r="O738" s="344">
        <f t="shared" si="751"/>
        <v>0</v>
      </c>
      <c r="P738" s="51" t="e">
        <f t="shared" si="752"/>
        <v>#DIV/0!</v>
      </c>
      <c r="Q738" s="338">
        <f t="shared" si="753"/>
        <v>0</v>
      </c>
    </row>
    <row r="739" spans="2:17" ht="15" thickBot="1">
      <c r="B739" s="313" t="s">
        <v>2488</v>
      </c>
      <c r="C739" s="101" t="s">
        <v>1225</v>
      </c>
      <c r="D739" s="112" t="s">
        <v>1226</v>
      </c>
      <c r="E739" s="113" t="s">
        <v>1234</v>
      </c>
      <c r="F739" s="104" t="s">
        <v>2</v>
      </c>
      <c r="G739" s="783"/>
      <c r="H739" s="784"/>
      <c r="I739" s="454"/>
      <c r="J739" s="480">
        <v>0</v>
      </c>
      <c r="K739" s="481"/>
      <c r="L739" s="482">
        <f t="shared" si="749"/>
        <v>0</v>
      </c>
      <c r="M739" s="483">
        <v>0</v>
      </c>
      <c r="N739" s="459">
        <f t="shared" si="750"/>
        <v>0</v>
      </c>
      <c r="O739" s="484">
        <f t="shared" si="751"/>
        <v>0</v>
      </c>
      <c r="P739" s="164" t="e">
        <f t="shared" si="752"/>
        <v>#DIV/0!</v>
      </c>
      <c r="Q739" s="485">
        <f t="shared" si="753"/>
        <v>0</v>
      </c>
    </row>
    <row r="740" spans="2:17" ht="22.5" customHeight="1" thickTop="1">
      <c r="B740" s="121"/>
      <c r="C740" s="111"/>
      <c r="D740" s="1076" t="s">
        <v>1235</v>
      </c>
      <c r="E740" s="1077" t="s">
        <v>841</v>
      </c>
      <c r="F740" s="1078"/>
      <c r="G740" s="747"/>
      <c r="H740" s="747"/>
      <c r="I740" s="382"/>
      <c r="J740" s="462"/>
      <c r="K740" s="463"/>
      <c r="L740" s="486"/>
      <c r="M740" s="465">
        <f t="shared" ref="M740:Q740" si="754">SUM(M741:M746)</f>
        <v>0</v>
      </c>
      <c r="N740" s="466">
        <f t="shared" si="754"/>
        <v>0</v>
      </c>
      <c r="O740" s="467">
        <f t="shared" si="754"/>
        <v>0</v>
      </c>
      <c r="P740" s="269" t="e">
        <f>ROUND(O740/I740,4)</f>
        <v>#DIV/0!</v>
      </c>
      <c r="Q740" s="382">
        <f t="shared" si="754"/>
        <v>0</v>
      </c>
    </row>
    <row r="741" spans="2:17">
      <c r="B741" s="119" t="s">
        <v>2489</v>
      </c>
      <c r="C741" s="98" t="s">
        <v>780</v>
      </c>
      <c r="D741" s="105" t="s">
        <v>1236</v>
      </c>
      <c r="E741" s="100" t="s">
        <v>1242</v>
      </c>
      <c r="F741" s="92" t="s">
        <v>2</v>
      </c>
      <c r="G741" s="777"/>
      <c r="H741" s="363"/>
      <c r="I741" s="406"/>
      <c r="J741" s="339">
        <v>0</v>
      </c>
      <c r="K741" s="340"/>
      <c r="L741" s="341">
        <f t="shared" ref="L741:L746" si="755">ROUND(J741+K741,2)</f>
        <v>0</v>
      </c>
      <c r="M741" s="342">
        <v>0</v>
      </c>
      <c r="N741" s="343">
        <f t="shared" ref="N741:N746" si="756">ROUND(K741*H741,2)</f>
        <v>0</v>
      </c>
      <c r="O741" s="344">
        <f t="shared" ref="O741:O746" si="757">ROUND(M741+N741,2)</f>
        <v>0</v>
      </c>
      <c r="P741" s="51" t="e">
        <f t="shared" ref="P741:P746" si="758">ROUND(O741/I741,4)</f>
        <v>#DIV/0!</v>
      </c>
      <c r="Q741" s="338">
        <f t="shared" ref="Q741:Q746" si="759">ROUND(I741-O741,2)</f>
        <v>0</v>
      </c>
    </row>
    <row r="742" spans="2:17">
      <c r="B742" s="119" t="s">
        <v>2490</v>
      </c>
      <c r="C742" s="98" t="s">
        <v>782</v>
      </c>
      <c r="D742" s="105" t="s">
        <v>1237</v>
      </c>
      <c r="E742" s="100" t="s">
        <v>1243</v>
      </c>
      <c r="F742" s="92" t="s">
        <v>2</v>
      </c>
      <c r="G742" s="777"/>
      <c r="H742" s="363"/>
      <c r="I742" s="406"/>
      <c r="J742" s="339">
        <v>0</v>
      </c>
      <c r="K742" s="340"/>
      <c r="L742" s="341">
        <f t="shared" si="755"/>
        <v>0</v>
      </c>
      <c r="M742" s="342">
        <v>0</v>
      </c>
      <c r="N742" s="343">
        <f t="shared" si="756"/>
        <v>0</v>
      </c>
      <c r="O742" s="344">
        <f t="shared" si="757"/>
        <v>0</v>
      </c>
      <c r="P742" s="51" t="e">
        <f t="shared" si="758"/>
        <v>#DIV/0!</v>
      </c>
      <c r="Q742" s="338">
        <f t="shared" si="759"/>
        <v>0</v>
      </c>
    </row>
    <row r="743" spans="2:17">
      <c r="B743" s="119" t="s">
        <v>2491</v>
      </c>
      <c r="C743" s="98" t="s">
        <v>784</v>
      </c>
      <c r="D743" s="105" t="s">
        <v>1238</v>
      </c>
      <c r="E743" s="100" t="s">
        <v>1244</v>
      </c>
      <c r="F743" s="92" t="s">
        <v>2</v>
      </c>
      <c r="G743" s="777"/>
      <c r="H743" s="363"/>
      <c r="I743" s="406"/>
      <c r="J743" s="339">
        <v>0</v>
      </c>
      <c r="K743" s="340"/>
      <c r="L743" s="341">
        <f t="shared" si="755"/>
        <v>0</v>
      </c>
      <c r="M743" s="342">
        <v>0</v>
      </c>
      <c r="N743" s="343">
        <f t="shared" si="756"/>
        <v>0</v>
      </c>
      <c r="O743" s="344">
        <f t="shared" si="757"/>
        <v>0</v>
      </c>
      <c r="P743" s="51" t="e">
        <f t="shared" si="758"/>
        <v>#DIV/0!</v>
      </c>
      <c r="Q743" s="338">
        <f t="shared" si="759"/>
        <v>0</v>
      </c>
    </row>
    <row r="744" spans="2:17" ht="22.5">
      <c r="B744" s="119" t="s">
        <v>2492</v>
      </c>
      <c r="C744" s="98" t="s">
        <v>786</v>
      </c>
      <c r="D744" s="105" t="s">
        <v>1239</v>
      </c>
      <c r="E744" s="100" t="s">
        <v>1245</v>
      </c>
      <c r="F744" s="92" t="s">
        <v>2</v>
      </c>
      <c r="G744" s="777"/>
      <c r="H744" s="363"/>
      <c r="I744" s="406"/>
      <c r="J744" s="339">
        <v>0</v>
      </c>
      <c r="K744" s="340"/>
      <c r="L744" s="341">
        <f t="shared" si="755"/>
        <v>0</v>
      </c>
      <c r="M744" s="342">
        <v>0</v>
      </c>
      <c r="N744" s="343">
        <f t="shared" si="756"/>
        <v>0</v>
      </c>
      <c r="O744" s="344">
        <f t="shared" si="757"/>
        <v>0</v>
      </c>
      <c r="P744" s="51" t="e">
        <f t="shared" si="758"/>
        <v>#DIV/0!</v>
      </c>
      <c r="Q744" s="338">
        <f t="shared" si="759"/>
        <v>0</v>
      </c>
    </row>
    <row r="745" spans="2:17">
      <c r="B745" s="119" t="s">
        <v>2493</v>
      </c>
      <c r="C745" s="98" t="s">
        <v>788</v>
      </c>
      <c r="D745" s="105" t="s">
        <v>1240</v>
      </c>
      <c r="E745" s="100" t="s">
        <v>1246</v>
      </c>
      <c r="F745" s="92" t="s">
        <v>2</v>
      </c>
      <c r="G745" s="777"/>
      <c r="H745" s="363"/>
      <c r="I745" s="406"/>
      <c r="J745" s="339">
        <v>0</v>
      </c>
      <c r="K745" s="340"/>
      <c r="L745" s="341">
        <f t="shared" si="755"/>
        <v>0</v>
      </c>
      <c r="M745" s="342">
        <v>0</v>
      </c>
      <c r="N745" s="343">
        <f t="shared" si="756"/>
        <v>0</v>
      </c>
      <c r="O745" s="344">
        <f t="shared" si="757"/>
        <v>0</v>
      </c>
      <c r="P745" s="51" t="e">
        <f t="shared" si="758"/>
        <v>#DIV/0!</v>
      </c>
      <c r="Q745" s="338">
        <f t="shared" si="759"/>
        <v>0</v>
      </c>
    </row>
    <row r="746" spans="2:17" ht="15" thickBot="1">
      <c r="B746" s="120" t="s">
        <v>2494</v>
      </c>
      <c r="C746" s="101" t="s">
        <v>790</v>
      </c>
      <c r="D746" s="112" t="s">
        <v>1241</v>
      </c>
      <c r="E746" s="113" t="s">
        <v>1247</v>
      </c>
      <c r="F746" s="104" t="s">
        <v>2</v>
      </c>
      <c r="G746" s="783"/>
      <c r="H746" s="784"/>
      <c r="I746" s="454"/>
      <c r="J746" s="480">
        <v>0</v>
      </c>
      <c r="K746" s="481"/>
      <c r="L746" s="482">
        <f t="shared" si="755"/>
        <v>0</v>
      </c>
      <c r="M746" s="483">
        <v>0</v>
      </c>
      <c r="N746" s="459">
        <f t="shared" si="756"/>
        <v>0</v>
      </c>
      <c r="O746" s="484">
        <f t="shared" si="757"/>
        <v>0</v>
      </c>
      <c r="P746" s="164" t="e">
        <f t="shared" si="758"/>
        <v>#DIV/0!</v>
      </c>
      <c r="Q746" s="485">
        <f t="shared" si="759"/>
        <v>0</v>
      </c>
    </row>
    <row r="747" spans="2:17" ht="22.5" customHeight="1" thickTop="1">
      <c r="B747" s="121"/>
      <c r="C747" s="111"/>
      <c r="D747" s="1076" t="s">
        <v>1248</v>
      </c>
      <c r="E747" s="1077" t="s">
        <v>841</v>
      </c>
      <c r="F747" s="1078"/>
      <c r="G747" s="747"/>
      <c r="H747" s="747"/>
      <c r="I747" s="382"/>
      <c r="J747" s="462"/>
      <c r="K747" s="463"/>
      <c r="L747" s="486"/>
      <c r="M747" s="465">
        <f t="shared" ref="M747:Q747" si="760">SUM(M748:M752)</f>
        <v>0</v>
      </c>
      <c r="N747" s="466">
        <f t="shared" si="760"/>
        <v>0</v>
      </c>
      <c r="O747" s="467">
        <f t="shared" si="760"/>
        <v>0</v>
      </c>
      <c r="P747" s="269" t="e">
        <f>ROUND(O747/I747,4)</f>
        <v>#DIV/0!</v>
      </c>
      <c r="Q747" s="382">
        <f t="shared" si="760"/>
        <v>0</v>
      </c>
    </row>
    <row r="748" spans="2:17">
      <c r="B748" s="119" t="s">
        <v>2495</v>
      </c>
      <c r="C748" s="98" t="s">
        <v>793</v>
      </c>
      <c r="D748" s="105" t="s">
        <v>1249</v>
      </c>
      <c r="E748" s="100" t="s">
        <v>1250</v>
      </c>
      <c r="F748" s="92" t="s">
        <v>2</v>
      </c>
      <c r="G748" s="777"/>
      <c r="H748" s="363"/>
      <c r="I748" s="406"/>
      <c r="J748" s="339">
        <v>0</v>
      </c>
      <c r="K748" s="340"/>
      <c r="L748" s="341">
        <f t="shared" ref="L748:L752" si="761">ROUND(J748+K748,2)</f>
        <v>0</v>
      </c>
      <c r="M748" s="342">
        <v>0</v>
      </c>
      <c r="N748" s="343">
        <f t="shared" ref="N748:N752" si="762">ROUND(K748*H748,2)</f>
        <v>0</v>
      </c>
      <c r="O748" s="344">
        <f t="shared" ref="O748:O752" si="763">ROUND(M748+N748,2)</f>
        <v>0</v>
      </c>
      <c r="P748" s="51" t="e">
        <f t="shared" ref="P748:P752" si="764">ROUND(O748/I748,4)</f>
        <v>#DIV/0!</v>
      </c>
      <c r="Q748" s="338">
        <f t="shared" ref="Q748:Q752" si="765">ROUND(I748-O748,2)</f>
        <v>0</v>
      </c>
    </row>
    <row r="749" spans="2:17">
      <c r="B749" s="119" t="s">
        <v>2496</v>
      </c>
      <c r="C749" s="98" t="s">
        <v>795</v>
      </c>
      <c r="D749" s="105" t="s">
        <v>1251</v>
      </c>
      <c r="E749" s="100" t="s">
        <v>1252</v>
      </c>
      <c r="F749" s="92" t="s">
        <v>2</v>
      </c>
      <c r="G749" s="777"/>
      <c r="H749" s="363"/>
      <c r="I749" s="406"/>
      <c r="J749" s="339">
        <v>0</v>
      </c>
      <c r="K749" s="340"/>
      <c r="L749" s="341">
        <f t="shared" si="761"/>
        <v>0</v>
      </c>
      <c r="M749" s="342">
        <v>0</v>
      </c>
      <c r="N749" s="343">
        <f t="shared" si="762"/>
        <v>0</v>
      </c>
      <c r="O749" s="344">
        <f t="shared" si="763"/>
        <v>0</v>
      </c>
      <c r="P749" s="51" t="e">
        <f t="shared" si="764"/>
        <v>#DIV/0!</v>
      </c>
      <c r="Q749" s="338">
        <f t="shared" si="765"/>
        <v>0</v>
      </c>
    </row>
    <row r="750" spans="2:17">
      <c r="B750" s="119" t="s">
        <v>2497</v>
      </c>
      <c r="C750" s="98" t="s">
        <v>796</v>
      </c>
      <c r="D750" s="105" t="s">
        <v>1253</v>
      </c>
      <c r="E750" s="100" t="s">
        <v>1254</v>
      </c>
      <c r="F750" s="92" t="s">
        <v>2</v>
      </c>
      <c r="G750" s="777"/>
      <c r="H750" s="363"/>
      <c r="I750" s="406"/>
      <c r="J750" s="339">
        <v>0</v>
      </c>
      <c r="K750" s="340"/>
      <c r="L750" s="341">
        <f t="shared" si="761"/>
        <v>0</v>
      </c>
      <c r="M750" s="342">
        <v>0</v>
      </c>
      <c r="N750" s="343">
        <f t="shared" si="762"/>
        <v>0</v>
      </c>
      <c r="O750" s="344">
        <f t="shared" si="763"/>
        <v>0</v>
      </c>
      <c r="P750" s="51" t="e">
        <f t="shared" si="764"/>
        <v>#DIV/0!</v>
      </c>
      <c r="Q750" s="338">
        <f t="shared" si="765"/>
        <v>0</v>
      </c>
    </row>
    <row r="751" spans="2:17">
      <c r="B751" s="119" t="s">
        <v>2498</v>
      </c>
      <c r="C751" s="98" t="s">
        <v>797</v>
      </c>
      <c r="D751" s="105" t="s">
        <v>1255</v>
      </c>
      <c r="E751" s="100" t="s">
        <v>1256</v>
      </c>
      <c r="F751" s="92" t="s">
        <v>2</v>
      </c>
      <c r="G751" s="777"/>
      <c r="H751" s="363"/>
      <c r="I751" s="406"/>
      <c r="J751" s="339">
        <v>0</v>
      </c>
      <c r="K751" s="340"/>
      <c r="L751" s="341">
        <f t="shared" si="761"/>
        <v>0</v>
      </c>
      <c r="M751" s="342">
        <v>0</v>
      </c>
      <c r="N751" s="343">
        <f t="shared" si="762"/>
        <v>0</v>
      </c>
      <c r="O751" s="344">
        <f t="shared" si="763"/>
        <v>0</v>
      </c>
      <c r="P751" s="51" t="e">
        <f t="shared" si="764"/>
        <v>#DIV/0!</v>
      </c>
      <c r="Q751" s="338">
        <f t="shared" si="765"/>
        <v>0</v>
      </c>
    </row>
    <row r="752" spans="2:17" ht="15" thickBot="1">
      <c r="B752" s="120" t="s">
        <v>2499</v>
      </c>
      <c r="C752" s="101" t="s">
        <v>798</v>
      </c>
      <c r="D752" s="112" t="s">
        <v>1257</v>
      </c>
      <c r="E752" s="113" t="s">
        <v>1258</v>
      </c>
      <c r="F752" s="104" t="s">
        <v>2</v>
      </c>
      <c r="G752" s="783"/>
      <c r="H752" s="784"/>
      <c r="I752" s="454"/>
      <c r="J752" s="480">
        <v>0</v>
      </c>
      <c r="K752" s="481"/>
      <c r="L752" s="482">
        <f t="shared" si="761"/>
        <v>0</v>
      </c>
      <c r="M752" s="483">
        <v>0</v>
      </c>
      <c r="N752" s="459">
        <f t="shared" si="762"/>
        <v>0</v>
      </c>
      <c r="O752" s="484">
        <f t="shared" si="763"/>
        <v>0</v>
      </c>
      <c r="P752" s="164" t="e">
        <f t="shared" si="764"/>
        <v>#DIV/0!</v>
      </c>
      <c r="Q752" s="485">
        <f t="shared" si="765"/>
        <v>0</v>
      </c>
    </row>
    <row r="753" spans="2:17" ht="22.5" customHeight="1" thickTop="1">
      <c r="B753" s="121"/>
      <c r="C753" s="111"/>
      <c r="D753" s="1076" t="s">
        <v>1259</v>
      </c>
      <c r="E753" s="1077" t="s">
        <v>841</v>
      </c>
      <c r="F753" s="1078"/>
      <c r="G753" s="747"/>
      <c r="H753" s="747"/>
      <c r="I753" s="382"/>
      <c r="J753" s="462"/>
      <c r="K753" s="463"/>
      <c r="L753" s="486"/>
      <c r="M753" s="465">
        <f t="shared" ref="M753:Q753" si="766">SUM(M754:M778)</f>
        <v>0</v>
      </c>
      <c r="N753" s="466">
        <f t="shared" si="766"/>
        <v>0</v>
      </c>
      <c r="O753" s="467">
        <f t="shared" si="766"/>
        <v>0</v>
      </c>
      <c r="P753" s="269" t="e">
        <f>ROUND(O753/I753,4)</f>
        <v>#DIV/0!</v>
      </c>
      <c r="Q753" s="382">
        <f t="shared" si="766"/>
        <v>0</v>
      </c>
    </row>
    <row r="754" spans="2:17">
      <c r="B754" s="119" t="s">
        <v>2500</v>
      </c>
      <c r="C754" s="114" t="s">
        <v>803</v>
      </c>
      <c r="D754" s="105" t="s">
        <v>1260</v>
      </c>
      <c r="E754" s="115" t="s">
        <v>1305</v>
      </c>
      <c r="F754" s="92" t="s">
        <v>2</v>
      </c>
      <c r="G754" s="777"/>
      <c r="H754" s="363"/>
      <c r="I754" s="406"/>
      <c r="J754" s="339">
        <v>0</v>
      </c>
      <c r="K754" s="340"/>
      <c r="L754" s="341">
        <f t="shared" ref="L754:L778" si="767">ROUND(J754+K754,2)</f>
        <v>0</v>
      </c>
      <c r="M754" s="342">
        <v>0</v>
      </c>
      <c r="N754" s="343">
        <f t="shared" ref="N754:N778" si="768">ROUND(K754*H754,2)</f>
        <v>0</v>
      </c>
      <c r="O754" s="344">
        <f t="shared" ref="O754:O778" si="769">ROUND(M754+N754,2)</f>
        <v>0</v>
      </c>
      <c r="P754" s="51" t="e">
        <f t="shared" ref="P754:P778" si="770">ROUND(O754/I754,4)</f>
        <v>#DIV/0!</v>
      </c>
      <c r="Q754" s="338">
        <f t="shared" ref="Q754:Q778" si="771">ROUND(I754-O754,2)</f>
        <v>0</v>
      </c>
    </row>
    <row r="755" spans="2:17">
      <c r="B755" s="119" t="s">
        <v>2501</v>
      </c>
      <c r="C755" s="114" t="s">
        <v>804</v>
      </c>
      <c r="D755" s="105" t="s">
        <v>1261</v>
      </c>
      <c r="E755" s="115" t="s">
        <v>1306</v>
      </c>
      <c r="F755" s="92" t="s">
        <v>2</v>
      </c>
      <c r="G755" s="777"/>
      <c r="H755" s="363"/>
      <c r="I755" s="406"/>
      <c r="J755" s="339">
        <v>0</v>
      </c>
      <c r="K755" s="340"/>
      <c r="L755" s="341">
        <f t="shared" si="767"/>
        <v>0</v>
      </c>
      <c r="M755" s="342">
        <v>0</v>
      </c>
      <c r="N755" s="343">
        <f t="shared" si="768"/>
        <v>0</v>
      </c>
      <c r="O755" s="344">
        <f t="shared" si="769"/>
        <v>0</v>
      </c>
      <c r="P755" s="51" t="e">
        <f t="shared" si="770"/>
        <v>#DIV/0!</v>
      </c>
      <c r="Q755" s="338">
        <f t="shared" si="771"/>
        <v>0</v>
      </c>
    </row>
    <row r="756" spans="2:17">
      <c r="B756" s="119" t="s">
        <v>2502</v>
      </c>
      <c r="C756" s="114" t="s">
        <v>805</v>
      </c>
      <c r="D756" s="105" t="s">
        <v>1262</v>
      </c>
      <c r="E756" s="115" t="s">
        <v>1307</v>
      </c>
      <c r="F756" s="92" t="s">
        <v>2</v>
      </c>
      <c r="G756" s="777"/>
      <c r="H756" s="363"/>
      <c r="I756" s="406"/>
      <c r="J756" s="339">
        <v>0</v>
      </c>
      <c r="K756" s="340"/>
      <c r="L756" s="341">
        <f t="shared" si="767"/>
        <v>0</v>
      </c>
      <c r="M756" s="342">
        <v>0</v>
      </c>
      <c r="N756" s="343">
        <f t="shared" si="768"/>
        <v>0</v>
      </c>
      <c r="O756" s="344">
        <f t="shared" si="769"/>
        <v>0</v>
      </c>
      <c r="P756" s="51" t="e">
        <f t="shared" si="770"/>
        <v>#DIV/0!</v>
      </c>
      <c r="Q756" s="338">
        <f t="shared" si="771"/>
        <v>0</v>
      </c>
    </row>
    <row r="757" spans="2:17">
      <c r="B757" s="119" t="s">
        <v>2503</v>
      </c>
      <c r="C757" s="114" t="s">
        <v>806</v>
      </c>
      <c r="D757" s="105" t="s">
        <v>1263</v>
      </c>
      <c r="E757" s="115" t="s">
        <v>1308</v>
      </c>
      <c r="F757" s="92" t="s">
        <v>2</v>
      </c>
      <c r="G757" s="777"/>
      <c r="H757" s="363"/>
      <c r="I757" s="406"/>
      <c r="J757" s="339">
        <v>0</v>
      </c>
      <c r="K757" s="340"/>
      <c r="L757" s="341">
        <f t="shared" si="767"/>
        <v>0</v>
      </c>
      <c r="M757" s="342">
        <v>0</v>
      </c>
      <c r="N757" s="343">
        <f t="shared" si="768"/>
        <v>0</v>
      </c>
      <c r="O757" s="344">
        <f t="shared" si="769"/>
        <v>0</v>
      </c>
      <c r="P757" s="51" t="e">
        <f t="shared" si="770"/>
        <v>#DIV/0!</v>
      </c>
      <c r="Q757" s="338">
        <f t="shared" si="771"/>
        <v>0</v>
      </c>
    </row>
    <row r="758" spans="2:17">
      <c r="B758" s="119" t="s">
        <v>2504</v>
      </c>
      <c r="C758" s="114" t="s">
        <v>807</v>
      </c>
      <c r="D758" s="496" t="s">
        <v>1264</v>
      </c>
      <c r="E758" s="100" t="s">
        <v>1309</v>
      </c>
      <c r="F758" s="92" t="s">
        <v>2</v>
      </c>
      <c r="G758" s="777"/>
      <c r="H758" s="363"/>
      <c r="I758" s="406"/>
      <c r="J758" s="339">
        <v>0</v>
      </c>
      <c r="K758" s="340"/>
      <c r="L758" s="341">
        <f t="shared" si="767"/>
        <v>0</v>
      </c>
      <c r="M758" s="342">
        <v>0</v>
      </c>
      <c r="N758" s="343">
        <f t="shared" si="768"/>
        <v>0</v>
      </c>
      <c r="O758" s="344">
        <f t="shared" si="769"/>
        <v>0</v>
      </c>
      <c r="P758" s="51" t="e">
        <f t="shared" si="770"/>
        <v>#DIV/0!</v>
      </c>
      <c r="Q758" s="338">
        <f t="shared" si="771"/>
        <v>0</v>
      </c>
    </row>
    <row r="759" spans="2:17">
      <c r="B759" s="119" t="s">
        <v>2505</v>
      </c>
      <c r="C759" s="114" t="s">
        <v>808</v>
      </c>
      <c r="D759" s="496" t="s">
        <v>1265</v>
      </c>
      <c r="E759" s="100" t="s">
        <v>1310</v>
      </c>
      <c r="F759" s="92" t="s">
        <v>2</v>
      </c>
      <c r="G759" s="777"/>
      <c r="H759" s="363"/>
      <c r="I759" s="406"/>
      <c r="J759" s="339">
        <v>0</v>
      </c>
      <c r="K759" s="340"/>
      <c r="L759" s="341">
        <f t="shared" si="767"/>
        <v>0</v>
      </c>
      <c r="M759" s="342">
        <v>0</v>
      </c>
      <c r="N759" s="343">
        <f t="shared" si="768"/>
        <v>0</v>
      </c>
      <c r="O759" s="344">
        <f t="shared" si="769"/>
        <v>0</v>
      </c>
      <c r="P759" s="51" t="e">
        <f t="shared" si="770"/>
        <v>#DIV/0!</v>
      </c>
      <c r="Q759" s="338">
        <f t="shared" si="771"/>
        <v>0</v>
      </c>
    </row>
    <row r="760" spans="2:17">
      <c r="B760" s="119" t="s">
        <v>2506</v>
      </c>
      <c r="C760" s="114" t="s">
        <v>1266</v>
      </c>
      <c r="D760" s="496" t="s">
        <v>1267</v>
      </c>
      <c r="E760" s="100" t="s">
        <v>1311</v>
      </c>
      <c r="F760" s="92" t="s">
        <v>2</v>
      </c>
      <c r="G760" s="777"/>
      <c r="H760" s="363"/>
      <c r="I760" s="406"/>
      <c r="J760" s="339">
        <v>0</v>
      </c>
      <c r="K760" s="340"/>
      <c r="L760" s="341">
        <f t="shared" si="767"/>
        <v>0</v>
      </c>
      <c r="M760" s="342">
        <v>0</v>
      </c>
      <c r="N760" s="343">
        <f t="shared" si="768"/>
        <v>0</v>
      </c>
      <c r="O760" s="344">
        <f t="shared" si="769"/>
        <v>0</v>
      </c>
      <c r="P760" s="51" t="e">
        <f t="shared" si="770"/>
        <v>#DIV/0!</v>
      </c>
      <c r="Q760" s="338">
        <f t="shared" si="771"/>
        <v>0</v>
      </c>
    </row>
    <row r="761" spans="2:17">
      <c r="B761" s="119" t="s">
        <v>2507</v>
      </c>
      <c r="C761" s="114" t="s">
        <v>1268</v>
      </c>
      <c r="D761" s="496" t="s">
        <v>1269</v>
      </c>
      <c r="E761" s="100" t="s">
        <v>1312</v>
      </c>
      <c r="F761" s="92" t="s">
        <v>2</v>
      </c>
      <c r="G761" s="777"/>
      <c r="H761" s="363"/>
      <c r="I761" s="406"/>
      <c r="J761" s="339">
        <v>0</v>
      </c>
      <c r="K761" s="340"/>
      <c r="L761" s="341">
        <f t="shared" si="767"/>
        <v>0</v>
      </c>
      <c r="M761" s="342">
        <v>0</v>
      </c>
      <c r="N761" s="343">
        <f t="shared" si="768"/>
        <v>0</v>
      </c>
      <c r="O761" s="344">
        <f t="shared" si="769"/>
        <v>0</v>
      </c>
      <c r="P761" s="51" t="e">
        <f t="shared" si="770"/>
        <v>#DIV/0!</v>
      </c>
      <c r="Q761" s="338">
        <f t="shared" si="771"/>
        <v>0</v>
      </c>
    </row>
    <row r="762" spans="2:17">
      <c r="B762" s="119" t="s">
        <v>2508</v>
      </c>
      <c r="C762" s="114" t="s">
        <v>1270</v>
      </c>
      <c r="D762" s="496" t="s">
        <v>1271</v>
      </c>
      <c r="E762" s="100" t="s">
        <v>1313</v>
      </c>
      <c r="F762" s="92" t="s">
        <v>2</v>
      </c>
      <c r="G762" s="777"/>
      <c r="H762" s="363"/>
      <c r="I762" s="406"/>
      <c r="J762" s="339">
        <v>0</v>
      </c>
      <c r="K762" s="340"/>
      <c r="L762" s="341">
        <f t="shared" si="767"/>
        <v>0</v>
      </c>
      <c r="M762" s="342">
        <v>0</v>
      </c>
      <c r="N762" s="343">
        <f t="shared" si="768"/>
        <v>0</v>
      </c>
      <c r="O762" s="344">
        <f t="shared" si="769"/>
        <v>0</v>
      </c>
      <c r="P762" s="51" t="e">
        <f t="shared" si="770"/>
        <v>#DIV/0!</v>
      </c>
      <c r="Q762" s="338">
        <f t="shared" si="771"/>
        <v>0</v>
      </c>
    </row>
    <row r="763" spans="2:17">
      <c r="B763" s="119" t="s">
        <v>2509</v>
      </c>
      <c r="C763" s="114" t="s">
        <v>1272</v>
      </c>
      <c r="D763" s="496" t="s">
        <v>1273</v>
      </c>
      <c r="E763" s="100" t="s">
        <v>1314</v>
      </c>
      <c r="F763" s="92" t="s">
        <v>2</v>
      </c>
      <c r="G763" s="777"/>
      <c r="H763" s="363"/>
      <c r="I763" s="406"/>
      <c r="J763" s="339">
        <v>0</v>
      </c>
      <c r="K763" s="340"/>
      <c r="L763" s="341">
        <f t="shared" si="767"/>
        <v>0</v>
      </c>
      <c r="M763" s="342">
        <v>0</v>
      </c>
      <c r="N763" s="343">
        <f t="shared" si="768"/>
        <v>0</v>
      </c>
      <c r="O763" s="344">
        <f t="shared" si="769"/>
        <v>0</v>
      </c>
      <c r="P763" s="51" t="e">
        <f t="shared" si="770"/>
        <v>#DIV/0!</v>
      </c>
      <c r="Q763" s="338">
        <f t="shared" si="771"/>
        <v>0</v>
      </c>
    </row>
    <row r="764" spans="2:17">
      <c r="B764" s="119" t="s">
        <v>2510</v>
      </c>
      <c r="C764" s="114" t="s">
        <v>1274</v>
      </c>
      <c r="D764" s="496" t="s">
        <v>1275</v>
      </c>
      <c r="E764" s="100" t="s">
        <v>1315</v>
      </c>
      <c r="F764" s="92" t="s">
        <v>2</v>
      </c>
      <c r="G764" s="777"/>
      <c r="H764" s="363"/>
      <c r="I764" s="406"/>
      <c r="J764" s="339">
        <v>0</v>
      </c>
      <c r="K764" s="340"/>
      <c r="L764" s="341">
        <f t="shared" si="767"/>
        <v>0</v>
      </c>
      <c r="M764" s="342">
        <v>0</v>
      </c>
      <c r="N764" s="343">
        <f t="shared" si="768"/>
        <v>0</v>
      </c>
      <c r="O764" s="344">
        <f t="shared" si="769"/>
        <v>0</v>
      </c>
      <c r="P764" s="51" t="e">
        <f t="shared" si="770"/>
        <v>#DIV/0!</v>
      </c>
      <c r="Q764" s="338">
        <f t="shared" si="771"/>
        <v>0</v>
      </c>
    </row>
    <row r="765" spans="2:17">
      <c r="B765" s="119" t="s">
        <v>2511</v>
      </c>
      <c r="C765" s="114" t="s">
        <v>1276</v>
      </c>
      <c r="D765" s="496" t="s">
        <v>1277</v>
      </c>
      <c r="E765" s="100" t="s">
        <v>1316</v>
      </c>
      <c r="F765" s="92" t="s">
        <v>2</v>
      </c>
      <c r="G765" s="777"/>
      <c r="H765" s="363"/>
      <c r="I765" s="406"/>
      <c r="J765" s="339">
        <v>0</v>
      </c>
      <c r="K765" s="340"/>
      <c r="L765" s="341">
        <f t="shared" si="767"/>
        <v>0</v>
      </c>
      <c r="M765" s="342">
        <v>0</v>
      </c>
      <c r="N765" s="343">
        <f t="shared" si="768"/>
        <v>0</v>
      </c>
      <c r="O765" s="344">
        <f t="shared" si="769"/>
        <v>0</v>
      </c>
      <c r="P765" s="51" t="e">
        <f t="shared" si="770"/>
        <v>#DIV/0!</v>
      </c>
      <c r="Q765" s="338">
        <f t="shared" si="771"/>
        <v>0</v>
      </c>
    </row>
    <row r="766" spans="2:17">
      <c r="B766" s="119" t="s">
        <v>2512</v>
      </c>
      <c r="C766" s="114" t="s">
        <v>1278</v>
      </c>
      <c r="D766" s="496" t="s">
        <v>1279</v>
      </c>
      <c r="E766" s="100" t="s">
        <v>1317</v>
      </c>
      <c r="F766" s="92" t="s">
        <v>2</v>
      </c>
      <c r="G766" s="777"/>
      <c r="H766" s="363"/>
      <c r="I766" s="406"/>
      <c r="J766" s="339">
        <v>0</v>
      </c>
      <c r="K766" s="340"/>
      <c r="L766" s="341">
        <f t="shared" si="767"/>
        <v>0</v>
      </c>
      <c r="M766" s="342">
        <v>0</v>
      </c>
      <c r="N766" s="343">
        <f t="shared" si="768"/>
        <v>0</v>
      </c>
      <c r="O766" s="344">
        <f t="shared" si="769"/>
        <v>0</v>
      </c>
      <c r="P766" s="51" t="e">
        <f t="shared" si="770"/>
        <v>#DIV/0!</v>
      </c>
      <c r="Q766" s="338">
        <f t="shared" si="771"/>
        <v>0</v>
      </c>
    </row>
    <row r="767" spans="2:17">
      <c r="B767" s="119" t="s">
        <v>2513</v>
      </c>
      <c r="C767" s="114" t="s">
        <v>1280</v>
      </c>
      <c r="D767" s="496" t="s">
        <v>1281</v>
      </c>
      <c r="E767" s="100" t="s">
        <v>1318</v>
      </c>
      <c r="F767" s="92" t="s">
        <v>2</v>
      </c>
      <c r="G767" s="777"/>
      <c r="H767" s="363"/>
      <c r="I767" s="406"/>
      <c r="J767" s="339">
        <v>0</v>
      </c>
      <c r="K767" s="340"/>
      <c r="L767" s="341">
        <f t="shared" si="767"/>
        <v>0</v>
      </c>
      <c r="M767" s="342">
        <v>0</v>
      </c>
      <c r="N767" s="343">
        <f t="shared" si="768"/>
        <v>0</v>
      </c>
      <c r="O767" s="344">
        <f t="shared" si="769"/>
        <v>0</v>
      </c>
      <c r="P767" s="51" t="e">
        <f t="shared" si="770"/>
        <v>#DIV/0!</v>
      </c>
      <c r="Q767" s="338">
        <f t="shared" si="771"/>
        <v>0</v>
      </c>
    </row>
    <row r="768" spans="2:17">
      <c r="B768" s="119" t="s">
        <v>2514</v>
      </c>
      <c r="C768" s="114" t="s">
        <v>1282</v>
      </c>
      <c r="D768" s="496" t="s">
        <v>1283</v>
      </c>
      <c r="E768" s="100" t="s">
        <v>1319</v>
      </c>
      <c r="F768" s="92" t="s">
        <v>2</v>
      </c>
      <c r="G768" s="777"/>
      <c r="H768" s="363"/>
      <c r="I768" s="406"/>
      <c r="J768" s="339">
        <v>0</v>
      </c>
      <c r="K768" s="340"/>
      <c r="L768" s="341">
        <f t="shared" si="767"/>
        <v>0</v>
      </c>
      <c r="M768" s="342">
        <v>0</v>
      </c>
      <c r="N768" s="343">
        <f t="shared" si="768"/>
        <v>0</v>
      </c>
      <c r="O768" s="344">
        <f t="shared" si="769"/>
        <v>0</v>
      </c>
      <c r="P768" s="51" t="e">
        <f t="shared" si="770"/>
        <v>#DIV/0!</v>
      </c>
      <c r="Q768" s="338">
        <f t="shared" si="771"/>
        <v>0</v>
      </c>
    </row>
    <row r="769" spans="2:17">
      <c r="B769" s="119" t="s">
        <v>2515</v>
      </c>
      <c r="C769" s="114" t="s">
        <v>1284</v>
      </c>
      <c r="D769" s="496" t="s">
        <v>1285</v>
      </c>
      <c r="E769" s="100" t="s">
        <v>1320</v>
      </c>
      <c r="F769" s="92" t="s">
        <v>2</v>
      </c>
      <c r="G769" s="777"/>
      <c r="H769" s="363"/>
      <c r="I769" s="406"/>
      <c r="J769" s="339">
        <v>0</v>
      </c>
      <c r="K769" s="340"/>
      <c r="L769" s="341">
        <f t="shared" si="767"/>
        <v>0</v>
      </c>
      <c r="M769" s="342">
        <v>0</v>
      </c>
      <c r="N769" s="343">
        <f t="shared" si="768"/>
        <v>0</v>
      </c>
      <c r="O769" s="344">
        <f t="shared" si="769"/>
        <v>0</v>
      </c>
      <c r="P769" s="51" t="e">
        <f t="shared" si="770"/>
        <v>#DIV/0!</v>
      </c>
      <c r="Q769" s="338">
        <f t="shared" si="771"/>
        <v>0</v>
      </c>
    </row>
    <row r="770" spans="2:17">
      <c r="B770" s="119" t="s">
        <v>2516</v>
      </c>
      <c r="C770" s="114" t="s">
        <v>1286</v>
      </c>
      <c r="D770" s="496" t="s">
        <v>1287</v>
      </c>
      <c r="E770" s="100" t="s">
        <v>1321</v>
      </c>
      <c r="F770" s="92" t="s">
        <v>2</v>
      </c>
      <c r="G770" s="777"/>
      <c r="H770" s="363"/>
      <c r="I770" s="406"/>
      <c r="J770" s="339">
        <v>0</v>
      </c>
      <c r="K770" s="340"/>
      <c r="L770" s="341">
        <f t="shared" si="767"/>
        <v>0</v>
      </c>
      <c r="M770" s="342">
        <v>0</v>
      </c>
      <c r="N770" s="343">
        <f t="shared" si="768"/>
        <v>0</v>
      </c>
      <c r="O770" s="344">
        <f t="shared" si="769"/>
        <v>0</v>
      </c>
      <c r="P770" s="51" t="e">
        <f t="shared" si="770"/>
        <v>#DIV/0!</v>
      </c>
      <c r="Q770" s="338">
        <f t="shared" si="771"/>
        <v>0</v>
      </c>
    </row>
    <row r="771" spans="2:17">
      <c r="B771" s="119" t="s">
        <v>2517</v>
      </c>
      <c r="C771" s="114" t="s">
        <v>1288</v>
      </c>
      <c r="D771" s="496" t="s">
        <v>1289</v>
      </c>
      <c r="E771" s="100" t="s">
        <v>1322</v>
      </c>
      <c r="F771" s="92" t="s">
        <v>2</v>
      </c>
      <c r="G771" s="777"/>
      <c r="H771" s="363"/>
      <c r="I771" s="406"/>
      <c r="J771" s="339">
        <v>0</v>
      </c>
      <c r="K771" s="340"/>
      <c r="L771" s="341">
        <f t="shared" si="767"/>
        <v>0</v>
      </c>
      <c r="M771" s="342">
        <v>0</v>
      </c>
      <c r="N771" s="343">
        <f t="shared" si="768"/>
        <v>0</v>
      </c>
      <c r="O771" s="344">
        <f t="shared" si="769"/>
        <v>0</v>
      </c>
      <c r="P771" s="51" t="e">
        <f t="shared" si="770"/>
        <v>#DIV/0!</v>
      </c>
      <c r="Q771" s="338">
        <f t="shared" si="771"/>
        <v>0</v>
      </c>
    </row>
    <row r="772" spans="2:17">
      <c r="B772" s="119" t="s">
        <v>2518</v>
      </c>
      <c r="C772" s="114" t="s">
        <v>1290</v>
      </c>
      <c r="D772" s="496" t="s">
        <v>1291</v>
      </c>
      <c r="E772" s="100" t="s">
        <v>1323</v>
      </c>
      <c r="F772" s="92" t="s">
        <v>2</v>
      </c>
      <c r="G772" s="777"/>
      <c r="H772" s="363"/>
      <c r="I772" s="406"/>
      <c r="J772" s="339">
        <v>0</v>
      </c>
      <c r="K772" s="340"/>
      <c r="L772" s="341">
        <f t="shared" si="767"/>
        <v>0</v>
      </c>
      <c r="M772" s="342">
        <v>0</v>
      </c>
      <c r="N772" s="343">
        <f t="shared" si="768"/>
        <v>0</v>
      </c>
      <c r="O772" s="344">
        <f t="shared" si="769"/>
        <v>0</v>
      </c>
      <c r="P772" s="51" t="e">
        <f t="shared" si="770"/>
        <v>#DIV/0!</v>
      </c>
      <c r="Q772" s="338">
        <f t="shared" si="771"/>
        <v>0</v>
      </c>
    </row>
    <row r="773" spans="2:17">
      <c r="B773" s="119" t="s">
        <v>2519</v>
      </c>
      <c r="C773" s="114" t="s">
        <v>1292</v>
      </c>
      <c r="D773" s="496" t="s">
        <v>1293</v>
      </c>
      <c r="E773" s="100" t="s">
        <v>1324</v>
      </c>
      <c r="F773" s="92" t="s">
        <v>2</v>
      </c>
      <c r="G773" s="777"/>
      <c r="H773" s="363"/>
      <c r="I773" s="406"/>
      <c r="J773" s="339">
        <v>0</v>
      </c>
      <c r="K773" s="340"/>
      <c r="L773" s="341">
        <f t="shared" si="767"/>
        <v>0</v>
      </c>
      <c r="M773" s="342">
        <v>0</v>
      </c>
      <c r="N773" s="343">
        <f t="shared" si="768"/>
        <v>0</v>
      </c>
      <c r="O773" s="344">
        <f t="shared" si="769"/>
        <v>0</v>
      </c>
      <c r="P773" s="51" t="e">
        <f t="shared" si="770"/>
        <v>#DIV/0!</v>
      </c>
      <c r="Q773" s="338">
        <f t="shared" si="771"/>
        <v>0</v>
      </c>
    </row>
    <row r="774" spans="2:17">
      <c r="B774" s="119" t="s">
        <v>2520</v>
      </c>
      <c r="C774" s="114" t="s">
        <v>1294</v>
      </c>
      <c r="D774" s="496" t="s">
        <v>1295</v>
      </c>
      <c r="E774" s="100" t="s">
        <v>1296</v>
      </c>
      <c r="F774" s="92" t="s">
        <v>2</v>
      </c>
      <c r="G774" s="777"/>
      <c r="H774" s="363"/>
      <c r="I774" s="406"/>
      <c r="J774" s="339">
        <v>0</v>
      </c>
      <c r="K774" s="340"/>
      <c r="L774" s="341">
        <f t="shared" si="767"/>
        <v>0</v>
      </c>
      <c r="M774" s="342">
        <v>0</v>
      </c>
      <c r="N774" s="343">
        <f t="shared" si="768"/>
        <v>0</v>
      </c>
      <c r="O774" s="344">
        <f t="shared" si="769"/>
        <v>0</v>
      </c>
      <c r="P774" s="51" t="e">
        <f t="shared" si="770"/>
        <v>#DIV/0!</v>
      </c>
      <c r="Q774" s="338">
        <f t="shared" si="771"/>
        <v>0</v>
      </c>
    </row>
    <row r="775" spans="2:17">
      <c r="B775" s="119" t="s">
        <v>2521</v>
      </c>
      <c r="C775" s="114" t="s">
        <v>1297</v>
      </c>
      <c r="D775" s="496" t="s">
        <v>1298</v>
      </c>
      <c r="E775" s="100" t="s">
        <v>1325</v>
      </c>
      <c r="F775" s="92" t="s">
        <v>2</v>
      </c>
      <c r="G775" s="777"/>
      <c r="H775" s="363"/>
      <c r="I775" s="406"/>
      <c r="J775" s="339">
        <v>0</v>
      </c>
      <c r="K775" s="340"/>
      <c r="L775" s="341">
        <f t="shared" si="767"/>
        <v>0</v>
      </c>
      <c r="M775" s="342">
        <v>0</v>
      </c>
      <c r="N775" s="343">
        <f t="shared" si="768"/>
        <v>0</v>
      </c>
      <c r="O775" s="344">
        <f t="shared" si="769"/>
        <v>0</v>
      </c>
      <c r="P775" s="51" t="e">
        <f t="shared" si="770"/>
        <v>#DIV/0!</v>
      </c>
      <c r="Q775" s="338">
        <f t="shared" si="771"/>
        <v>0</v>
      </c>
    </row>
    <row r="776" spans="2:17">
      <c r="B776" s="119" t="s">
        <v>2522</v>
      </c>
      <c r="C776" s="114" t="s">
        <v>1299</v>
      </c>
      <c r="D776" s="496" t="s">
        <v>1300</v>
      </c>
      <c r="E776" s="100" t="s">
        <v>1326</v>
      </c>
      <c r="F776" s="92" t="s">
        <v>2</v>
      </c>
      <c r="G776" s="777"/>
      <c r="H776" s="363"/>
      <c r="I776" s="406"/>
      <c r="J776" s="339">
        <v>0</v>
      </c>
      <c r="K776" s="340"/>
      <c r="L776" s="341">
        <f t="shared" si="767"/>
        <v>0</v>
      </c>
      <c r="M776" s="342">
        <v>0</v>
      </c>
      <c r="N776" s="343">
        <f t="shared" si="768"/>
        <v>0</v>
      </c>
      <c r="O776" s="344">
        <f t="shared" si="769"/>
        <v>0</v>
      </c>
      <c r="P776" s="51" t="e">
        <f t="shared" si="770"/>
        <v>#DIV/0!</v>
      </c>
      <c r="Q776" s="338">
        <f t="shared" si="771"/>
        <v>0</v>
      </c>
    </row>
    <row r="777" spans="2:17">
      <c r="B777" s="119" t="s">
        <v>2523</v>
      </c>
      <c r="C777" s="114" t="s">
        <v>1301</v>
      </c>
      <c r="D777" s="496" t="s">
        <v>1302</v>
      </c>
      <c r="E777" s="100" t="s">
        <v>1327</v>
      </c>
      <c r="F777" s="92" t="s">
        <v>2</v>
      </c>
      <c r="G777" s="777"/>
      <c r="H777" s="363"/>
      <c r="I777" s="406"/>
      <c r="J777" s="339">
        <v>0</v>
      </c>
      <c r="K777" s="340"/>
      <c r="L777" s="341">
        <f t="shared" si="767"/>
        <v>0</v>
      </c>
      <c r="M777" s="342">
        <v>0</v>
      </c>
      <c r="N777" s="343">
        <f t="shared" si="768"/>
        <v>0</v>
      </c>
      <c r="O777" s="344">
        <f t="shared" si="769"/>
        <v>0</v>
      </c>
      <c r="P777" s="51" t="e">
        <f t="shared" si="770"/>
        <v>#DIV/0!</v>
      </c>
      <c r="Q777" s="338">
        <f t="shared" si="771"/>
        <v>0</v>
      </c>
    </row>
    <row r="778" spans="2:17" ht="15" thickBot="1">
      <c r="B778" s="120" t="s">
        <v>2524</v>
      </c>
      <c r="C778" s="535" t="s">
        <v>1303</v>
      </c>
      <c r="D778" s="536" t="s">
        <v>1304</v>
      </c>
      <c r="E778" s="113" t="s">
        <v>1328</v>
      </c>
      <c r="F778" s="104" t="s">
        <v>2</v>
      </c>
      <c r="G778" s="783"/>
      <c r="H778" s="784"/>
      <c r="I778" s="454"/>
      <c r="J778" s="480">
        <v>0</v>
      </c>
      <c r="K778" s="481"/>
      <c r="L778" s="482">
        <f t="shared" si="767"/>
        <v>0</v>
      </c>
      <c r="M778" s="483">
        <v>0</v>
      </c>
      <c r="N778" s="459">
        <f t="shared" si="768"/>
        <v>0</v>
      </c>
      <c r="O778" s="484">
        <f t="shared" si="769"/>
        <v>0</v>
      </c>
      <c r="P778" s="164" t="e">
        <f t="shared" si="770"/>
        <v>#DIV/0!</v>
      </c>
      <c r="Q778" s="485">
        <f t="shared" si="771"/>
        <v>0</v>
      </c>
    </row>
    <row r="779" spans="2:17" ht="22.5" customHeight="1" thickTop="1">
      <c r="B779" s="121"/>
      <c r="C779" s="111"/>
      <c r="D779" s="1076" t="s">
        <v>1353</v>
      </c>
      <c r="E779" s="1077" t="s">
        <v>841</v>
      </c>
      <c r="F779" s="1078"/>
      <c r="G779" s="747"/>
      <c r="H779" s="747"/>
      <c r="I779" s="382"/>
      <c r="J779" s="462"/>
      <c r="K779" s="463"/>
      <c r="L779" s="486"/>
      <c r="M779" s="465">
        <f t="shared" ref="M779:Q779" si="772">SUM(M780:M791)</f>
        <v>0</v>
      </c>
      <c r="N779" s="466">
        <f t="shared" si="772"/>
        <v>0</v>
      </c>
      <c r="O779" s="467">
        <f t="shared" si="772"/>
        <v>0</v>
      </c>
      <c r="P779" s="269" t="e">
        <f>ROUND(O779/I779,4)</f>
        <v>#DIV/0!</v>
      </c>
      <c r="Q779" s="382">
        <f t="shared" si="772"/>
        <v>0</v>
      </c>
    </row>
    <row r="780" spans="2:17">
      <c r="B780" s="119" t="s">
        <v>2525</v>
      </c>
      <c r="C780" s="114" t="s">
        <v>811</v>
      </c>
      <c r="D780" s="496" t="s">
        <v>1329</v>
      </c>
      <c r="E780" s="100" t="s">
        <v>1330</v>
      </c>
      <c r="F780" s="92" t="s">
        <v>2</v>
      </c>
      <c r="G780" s="777"/>
      <c r="H780" s="363"/>
      <c r="I780" s="406"/>
      <c r="J780" s="339">
        <v>0</v>
      </c>
      <c r="K780" s="340"/>
      <c r="L780" s="341">
        <f t="shared" ref="L780:L791" si="773">ROUND(J780+K780,2)</f>
        <v>0</v>
      </c>
      <c r="M780" s="342">
        <v>0</v>
      </c>
      <c r="N780" s="343">
        <f t="shared" ref="N780:N791" si="774">ROUND(K780*H780,2)</f>
        <v>0</v>
      </c>
      <c r="O780" s="344">
        <f t="shared" ref="O780:O791" si="775">ROUND(M780+N780,2)</f>
        <v>0</v>
      </c>
      <c r="P780" s="51" t="e">
        <f t="shared" ref="P780:P791" si="776">ROUND(O780/I780,4)</f>
        <v>#DIV/0!</v>
      </c>
      <c r="Q780" s="338">
        <f t="shared" ref="Q780:Q791" si="777">ROUND(I780-O780,2)</f>
        <v>0</v>
      </c>
    </row>
    <row r="781" spans="2:17">
      <c r="B781" s="119" t="s">
        <v>2526</v>
      </c>
      <c r="C781" s="114" t="s">
        <v>813</v>
      </c>
      <c r="D781" s="496" t="s">
        <v>1331</v>
      </c>
      <c r="E781" s="100" t="s">
        <v>1332</v>
      </c>
      <c r="F781" s="92" t="s">
        <v>2</v>
      </c>
      <c r="G781" s="777"/>
      <c r="H781" s="363"/>
      <c r="I781" s="406"/>
      <c r="J781" s="339">
        <v>0</v>
      </c>
      <c r="K781" s="340"/>
      <c r="L781" s="341">
        <f t="shared" si="773"/>
        <v>0</v>
      </c>
      <c r="M781" s="342">
        <v>0</v>
      </c>
      <c r="N781" s="343">
        <f t="shared" si="774"/>
        <v>0</v>
      </c>
      <c r="O781" s="344">
        <f t="shared" si="775"/>
        <v>0</v>
      </c>
      <c r="P781" s="51" t="e">
        <f t="shared" si="776"/>
        <v>#DIV/0!</v>
      </c>
      <c r="Q781" s="338">
        <f t="shared" si="777"/>
        <v>0</v>
      </c>
    </row>
    <row r="782" spans="2:17">
      <c r="B782" s="119" t="s">
        <v>2527</v>
      </c>
      <c r="C782" s="114" t="s">
        <v>815</v>
      </c>
      <c r="D782" s="496" t="s">
        <v>1333</v>
      </c>
      <c r="E782" s="100" t="s">
        <v>1334</v>
      </c>
      <c r="F782" s="92" t="s">
        <v>2</v>
      </c>
      <c r="G782" s="777"/>
      <c r="H782" s="363"/>
      <c r="I782" s="406"/>
      <c r="J782" s="339">
        <v>0</v>
      </c>
      <c r="K782" s="340"/>
      <c r="L782" s="341">
        <f t="shared" si="773"/>
        <v>0</v>
      </c>
      <c r="M782" s="342">
        <v>0</v>
      </c>
      <c r="N782" s="343">
        <f t="shared" si="774"/>
        <v>0</v>
      </c>
      <c r="O782" s="344">
        <f t="shared" si="775"/>
        <v>0</v>
      </c>
      <c r="P782" s="51" t="e">
        <f t="shared" si="776"/>
        <v>#DIV/0!</v>
      </c>
      <c r="Q782" s="338">
        <f t="shared" si="777"/>
        <v>0</v>
      </c>
    </row>
    <row r="783" spans="2:17">
      <c r="B783" s="119" t="s">
        <v>2528</v>
      </c>
      <c r="C783" s="114" t="s">
        <v>817</v>
      </c>
      <c r="D783" s="496" t="s">
        <v>1335</v>
      </c>
      <c r="E783" s="100" t="s">
        <v>1336</v>
      </c>
      <c r="F783" s="92" t="s">
        <v>2</v>
      </c>
      <c r="G783" s="777"/>
      <c r="H783" s="363"/>
      <c r="I783" s="406"/>
      <c r="J783" s="339">
        <v>0</v>
      </c>
      <c r="K783" s="340"/>
      <c r="L783" s="341">
        <f t="shared" si="773"/>
        <v>0</v>
      </c>
      <c r="M783" s="342">
        <v>0</v>
      </c>
      <c r="N783" s="343">
        <f t="shared" si="774"/>
        <v>0</v>
      </c>
      <c r="O783" s="344">
        <f t="shared" si="775"/>
        <v>0</v>
      </c>
      <c r="P783" s="51" t="e">
        <f t="shared" si="776"/>
        <v>#DIV/0!</v>
      </c>
      <c r="Q783" s="338">
        <f t="shared" si="777"/>
        <v>0</v>
      </c>
    </row>
    <row r="784" spans="2:17">
      <c r="B784" s="119" t="s">
        <v>2529</v>
      </c>
      <c r="C784" s="114" t="s">
        <v>1166</v>
      </c>
      <c r="D784" s="496" t="s">
        <v>1337</v>
      </c>
      <c r="E784" s="100" t="s">
        <v>1338</v>
      </c>
      <c r="F784" s="92" t="s">
        <v>2</v>
      </c>
      <c r="G784" s="777"/>
      <c r="H784" s="363"/>
      <c r="I784" s="406"/>
      <c r="J784" s="339">
        <v>0</v>
      </c>
      <c r="K784" s="340"/>
      <c r="L784" s="341">
        <f t="shared" si="773"/>
        <v>0</v>
      </c>
      <c r="M784" s="342">
        <v>0</v>
      </c>
      <c r="N784" s="343">
        <f t="shared" si="774"/>
        <v>0</v>
      </c>
      <c r="O784" s="344">
        <f t="shared" si="775"/>
        <v>0</v>
      </c>
      <c r="P784" s="51" t="e">
        <f t="shared" si="776"/>
        <v>#DIV/0!</v>
      </c>
      <c r="Q784" s="338">
        <f t="shared" si="777"/>
        <v>0</v>
      </c>
    </row>
    <row r="785" spans="2:17">
      <c r="B785" s="119" t="s">
        <v>2530</v>
      </c>
      <c r="C785" s="114" t="s">
        <v>1168</v>
      </c>
      <c r="D785" s="496" t="s">
        <v>1339</v>
      </c>
      <c r="E785" s="100" t="s">
        <v>1340</v>
      </c>
      <c r="F785" s="92" t="s">
        <v>2</v>
      </c>
      <c r="G785" s="777"/>
      <c r="H785" s="363"/>
      <c r="I785" s="406"/>
      <c r="J785" s="339">
        <v>0</v>
      </c>
      <c r="K785" s="340"/>
      <c r="L785" s="341">
        <f t="shared" si="773"/>
        <v>0</v>
      </c>
      <c r="M785" s="342">
        <v>0</v>
      </c>
      <c r="N785" s="343">
        <f t="shared" si="774"/>
        <v>0</v>
      </c>
      <c r="O785" s="344">
        <f t="shared" si="775"/>
        <v>0</v>
      </c>
      <c r="P785" s="51" t="e">
        <f t="shared" si="776"/>
        <v>#DIV/0!</v>
      </c>
      <c r="Q785" s="338">
        <f t="shared" si="777"/>
        <v>0</v>
      </c>
    </row>
    <row r="786" spans="2:17">
      <c r="B786" s="119" t="s">
        <v>2531</v>
      </c>
      <c r="C786" s="114" t="s">
        <v>1170</v>
      </c>
      <c r="D786" s="496" t="s">
        <v>1341</v>
      </c>
      <c r="E786" s="100" t="s">
        <v>1342</v>
      </c>
      <c r="F786" s="92" t="s">
        <v>2</v>
      </c>
      <c r="G786" s="777"/>
      <c r="H786" s="363"/>
      <c r="I786" s="406"/>
      <c r="J786" s="339">
        <v>0</v>
      </c>
      <c r="K786" s="340"/>
      <c r="L786" s="341">
        <f t="shared" si="773"/>
        <v>0</v>
      </c>
      <c r="M786" s="342">
        <v>0</v>
      </c>
      <c r="N786" s="343">
        <f t="shared" si="774"/>
        <v>0</v>
      </c>
      <c r="O786" s="344">
        <f t="shared" si="775"/>
        <v>0</v>
      </c>
      <c r="P786" s="51" t="e">
        <f t="shared" si="776"/>
        <v>#DIV/0!</v>
      </c>
      <c r="Q786" s="338">
        <f t="shared" si="777"/>
        <v>0</v>
      </c>
    </row>
    <row r="787" spans="2:17">
      <c r="B787" s="119" t="s">
        <v>2532</v>
      </c>
      <c r="C787" s="114" t="s">
        <v>1172</v>
      </c>
      <c r="D787" s="496" t="s">
        <v>1343</v>
      </c>
      <c r="E787" s="100" t="s">
        <v>1344</v>
      </c>
      <c r="F787" s="92" t="s">
        <v>2</v>
      </c>
      <c r="G787" s="777"/>
      <c r="H787" s="363"/>
      <c r="I787" s="406"/>
      <c r="J787" s="339">
        <v>0</v>
      </c>
      <c r="K787" s="340"/>
      <c r="L787" s="341">
        <f t="shared" si="773"/>
        <v>0</v>
      </c>
      <c r="M787" s="342">
        <v>0</v>
      </c>
      <c r="N787" s="343">
        <f t="shared" si="774"/>
        <v>0</v>
      </c>
      <c r="O787" s="344">
        <f t="shared" si="775"/>
        <v>0</v>
      </c>
      <c r="P787" s="51" t="e">
        <f t="shared" si="776"/>
        <v>#DIV/0!</v>
      </c>
      <c r="Q787" s="338">
        <f t="shared" si="777"/>
        <v>0</v>
      </c>
    </row>
    <row r="788" spans="2:17">
      <c r="B788" s="119" t="s">
        <v>2533</v>
      </c>
      <c r="C788" s="114" t="s">
        <v>1174</v>
      </c>
      <c r="D788" s="496" t="s">
        <v>1345</v>
      </c>
      <c r="E788" s="100" t="s">
        <v>1346</v>
      </c>
      <c r="F788" s="92" t="s">
        <v>2</v>
      </c>
      <c r="G788" s="777"/>
      <c r="H788" s="363"/>
      <c r="I788" s="406"/>
      <c r="J788" s="339">
        <v>0</v>
      </c>
      <c r="K788" s="340"/>
      <c r="L788" s="341">
        <f t="shared" si="773"/>
        <v>0</v>
      </c>
      <c r="M788" s="342">
        <v>0</v>
      </c>
      <c r="N788" s="343">
        <f t="shared" si="774"/>
        <v>0</v>
      </c>
      <c r="O788" s="344">
        <f t="shared" si="775"/>
        <v>0</v>
      </c>
      <c r="P788" s="51" t="e">
        <f t="shared" si="776"/>
        <v>#DIV/0!</v>
      </c>
      <c r="Q788" s="338">
        <f t="shared" si="777"/>
        <v>0</v>
      </c>
    </row>
    <row r="789" spans="2:17">
      <c r="B789" s="119" t="s">
        <v>2534</v>
      </c>
      <c r="C789" s="114" t="s">
        <v>1176</v>
      </c>
      <c r="D789" s="496" t="s">
        <v>1347</v>
      </c>
      <c r="E789" s="100" t="s">
        <v>1348</v>
      </c>
      <c r="F789" s="92" t="s">
        <v>2</v>
      </c>
      <c r="G789" s="777"/>
      <c r="H789" s="363"/>
      <c r="I789" s="406"/>
      <c r="J789" s="339">
        <v>0</v>
      </c>
      <c r="K789" s="340"/>
      <c r="L789" s="341">
        <f t="shared" si="773"/>
        <v>0</v>
      </c>
      <c r="M789" s="342">
        <v>0</v>
      </c>
      <c r="N789" s="343">
        <f t="shared" si="774"/>
        <v>0</v>
      </c>
      <c r="O789" s="344">
        <f t="shared" si="775"/>
        <v>0</v>
      </c>
      <c r="P789" s="51" t="e">
        <f t="shared" si="776"/>
        <v>#DIV/0!</v>
      </c>
      <c r="Q789" s="338">
        <f t="shared" si="777"/>
        <v>0</v>
      </c>
    </row>
    <row r="790" spans="2:17">
      <c r="B790" s="119" t="s">
        <v>2535</v>
      </c>
      <c r="C790" s="114" t="s">
        <v>1178</v>
      </c>
      <c r="D790" s="496" t="s">
        <v>1349</v>
      </c>
      <c r="E790" s="100" t="s">
        <v>1350</v>
      </c>
      <c r="F790" s="92" t="s">
        <v>2</v>
      </c>
      <c r="G790" s="777"/>
      <c r="H790" s="363"/>
      <c r="I790" s="406"/>
      <c r="J790" s="339">
        <v>0</v>
      </c>
      <c r="K790" s="340"/>
      <c r="L790" s="341">
        <f t="shared" si="773"/>
        <v>0</v>
      </c>
      <c r="M790" s="342">
        <v>0</v>
      </c>
      <c r="N790" s="343">
        <f t="shared" si="774"/>
        <v>0</v>
      </c>
      <c r="O790" s="344">
        <f t="shared" si="775"/>
        <v>0</v>
      </c>
      <c r="P790" s="51" t="e">
        <f t="shared" si="776"/>
        <v>#DIV/0!</v>
      </c>
      <c r="Q790" s="338">
        <f t="shared" si="777"/>
        <v>0</v>
      </c>
    </row>
    <row r="791" spans="2:17" ht="15" thickBot="1">
      <c r="B791" s="120" t="s">
        <v>2536</v>
      </c>
      <c r="C791" s="116" t="s">
        <v>1180</v>
      </c>
      <c r="D791" s="536" t="s">
        <v>1351</v>
      </c>
      <c r="E791" s="113" t="s">
        <v>1352</v>
      </c>
      <c r="F791" s="104" t="s">
        <v>2</v>
      </c>
      <c r="G791" s="783"/>
      <c r="H791" s="784"/>
      <c r="I791" s="454"/>
      <c r="J791" s="480">
        <v>0</v>
      </c>
      <c r="K791" s="481"/>
      <c r="L791" s="482">
        <f t="shared" si="773"/>
        <v>0</v>
      </c>
      <c r="M791" s="483">
        <v>0</v>
      </c>
      <c r="N791" s="459">
        <f t="shared" si="774"/>
        <v>0</v>
      </c>
      <c r="O791" s="484">
        <f t="shared" si="775"/>
        <v>0</v>
      </c>
      <c r="P791" s="164" t="e">
        <f t="shared" si="776"/>
        <v>#DIV/0!</v>
      </c>
      <c r="Q791" s="485">
        <f t="shared" si="777"/>
        <v>0</v>
      </c>
    </row>
    <row r="792" spans="2:17" ht="22.5" customHeight="1" thickTop="1">
      <c r="B792" s="121"/>
      <c r="C792" s="111"/>
      <c r="D792" s="1076" t="s">
        <v>1354</v>
      </c>
      <c r="E792" s="1077" t="s">
        <v>841</v>
      </c>
      <c r="F792" s="1078"/>
      <c r="G792" s="747"/>
      <c r="H792" s="747"/>
      <c r="I792" s="382"/>
      <c r="J792" s="462"/>
      <c r="K792" s="463"/>
      <c r="L792" s="486"/>
      <c r="M792" s="465">
        <f t="shared" ref="M792:Q792" si="778">SUM(M793:M802)</f>
        <v>0</v>
      </c>
      <c r="N792" s="466">
        <f t="shared" si="778"/>
        <v>0</v>
      </c>
      <c r="O792" s="467">
        <f t="shared" si="778"/>
        <v>0</v>
      </c>
      <c r="P792" s="269" t="e">
        <f>ROUND(O792/I792,4)</f>
        <v>#DIV/0!</v>
      </c>
      <c r="Q792" s="382">
        <f t="shared" si="778"/>
        <v>0</v>
      </c>
    </row>
    <row r="793" spans="2:17">
      <c r="B793" s="119" t="s">
        <v>2537</v>
      </c>
      <c r="C793" s="114" t="s">
        <v>821</v>
      </c>
      <c r="D793" s="496" t="s">
        <v>1355</v>
      </c>
      <c r="E793" s="100" t="s">
        <v>1365</v>
      </c>
      <c r="F793" s="92" t="s">
        <v>2</v>
      </c>
      <c r="G793" s="777"/>
      <c r="H793" s="363"/>
      <c r="I793" s="406"/>
      <c r="J793" s="339">
        <v>0</v>
      </c>
      <c r="K793" s="340"/>
      <c r="L793" s="341">
        <f t="shared" ref="L793:L802" si="779">ROUND(J793+K793,2)</f>
        <v>0</v>
      </c>
      <c r="M793" s="342">
        <v>0</v>
      </c>
      <c r="N793" s="343">
        <f t="shared" ref="N793:N802" si="780">ROUND(K793*H793,2)</f>
        <v>0</v>
      </c>
      <c r="O793" s="344">
        <f t="shared" ref="O793:O802" si="781">ROUND(M793+N793,2)</f>
        <v>0</v>
      </c>
      <c r="P793" s="51" t="e">
        <f t="shared" ref="P793:P802" si="782">ROUND(O793/I793,4)</f>
        <v>#DIV/0!</v>
      </c>
      <c r="Q793" s="338">
        <f t="shared" ref="Q793:Q802" si="783">ROUND(I793-O793,2)</f>
        <v>0</v>
      </c>
    </row>
    <row r="794" spans="2:17">
      <c r="B794" s="119" t="s">
        <v>2538</v>
      </c>
      <c r="C794" s="114" t="s">
        <v>822</v>
      </c>
      <c r="D794" s="496" t="s">
        <v>1356</v>
      </c>
      <c r="E794" s="100" t="s">
        <v>1366</v>
      </c>
      <c r="F794" s="92" t="s">
        <v>2</v>
      </c>
      <c r="G794" s="777"/>
      <c r="H794" s="363"/>
      <c r="I794" s="406"/>
      <c r="J794" s="339">
        <v>0</v>
      </c>
      <c r="K794" s="340"/>
      <c r="L794" s="341">
        <f t="shared" si="779"/>
        <v>0</v>
      </c>
      <c r="M794" s="342">
        <v>0</v>
      </c>
      <c r="N794" s="343">
        <f t="shared" si="780"/>
        <v>0</v>
      </c>
      <c r="O794" s="344">
        <f t="shared" si="781"/>
        <v>0</v>
      </c>
      <c r="P794" s="51" t="e">
        <f t="shared" si="782"/>
        <v>#DIV/0!</v>
      </c>
      <c r="Q794" s="338">
        <f t="shared" si="783"/>
        <v>0</v>
      </c>
    </row>
    <row r="795" spans="2:17">
      <c r="B795" s="119" t="s">
        <v>2539</v>
      </c>
      <c r="C795" s="114" t="s">
        <v>823</v>
      </c>
      <c r="D795" s="496" t="s">
        <v>1357</v>
      </c>
      <c r="E795" s="100" t="s">
        <v>1367</v>
      </c>
      <c r="F795" s="92" t="s">
        <v>2</v>
      </c>
      <c r="G795" s="777"/>
      <c r="H795" s="363"/>
      <c r="I795" s="406"/>
      <c r="J795" s="339">
        <v>0</v>
      </c>
      <c r="K795" s="340"/>
      <c r="L795" s="341">
        <f t="shared" si="779"/>
        <v>0</v>
      </c>
      <c r="M795" s="342">
        <v>0</v>
      </c>
      <c r="N795" s="343">
        <f t="shared" si="780"/>
        <v>0</v>
      </c>
      <c r="O795" s="344">
        <f t="shared" si="781"/>
        <v>0</v>
      </c>
      <c r="P795" s="51" t="e">
        <f t="shared" si="782"/>
        <v>#DIV/0!</v>
      </c>
      <c r="Q795" s="338">
        <f t="shared" si="783"/>
        <v>0</v>
      </c>
    </row>
    <row r="796" spans="2:17">
      <c r="B796" s="119" t="s">
        <v>2540</v>
      </c>
      <c r="C796" s="114" t="s">
        <v>824</v>
      </c>
      <c r="D796" s="496" t="s">
        <v>1358</v>
      </c>
      <c r="E796" s="100" t="s">
        <v>1368</v>
      </c>
      <c r="F796" s="92" t="s">
        <v>2</v>
      </c>
      <c r="G796" s="777"/>
      <c r="H796" s="363"/>
      <c r="I796" s="406"/>
      <c r="J796" s="339">
        <v>0</v>
      </c>
      <c r="K796" s="340"/>
      <c r="L796" s="341">
        <f t="shared" si="779"/>
        <v>0</v>
      </c>
      <c r="M796" s="342">
        <v>0</v>
      </c>
      <c r="N796" s="343">
        <f t="shared" si="780"/>
        <v>0</v>
      </c>
      <c r="O796" s="344">
        <f t="shared" si="781"/>
        <v>0</v>
      </c>
      <c r="P796" s="51" t="e">
        <f t="shared" si="782"/>
        <v>#DIV/0!</v>
      </c>
      <c r="Q796" s="338">
        <f t="shared" si="783"/>
        <v>0</v>
      </c>
    </row>
    <row r="797" spans="2:17">
      <c r="B797" s="119" t="s">
        <v>2541</v>
      </c>
      <c r="C797" s="114" t="s">
        <v>970</v>
      </c>
      <c r="D797" s="496" t="s">
        <v>1359</v>
      </c>
      <c r="E797" s="100" t="s">
        <v>1369</v>
      </c>
      <c r="F797" s="92" t="s">
        <v>2</v>
      </c>
      <c r="G797" s="777"/>
      <c r="H797" s="363"/>
      <c r="I797" s="406"/>
      <c r="J797" s="339">
        <v>0</v>
      </c>
      <c r="K797" s="340"/>
      <c r="L797" s="341">
        <f t="shared" si="779"/>
        <v>0</v>
      </c>
      <c r="M797" s="342">
        <v>0</v>
      </c>
      <c r="N797" s="343">
        <f t="shared" si="780"/>
        <v>0</v>
      </c>
      <c r="O797" s="344">
        <f t="shared" si="781"/>
        <v>0</v>
      </c>
      <c r="P797" s="51" t="e">
        <f t="shared" si="782"/>
        <v>#DIV/0!</v>
      </c>
      <c r="Q797" s="338">
        <f t="shared" si="783"/>
        <v>0</v>
      </c>
    </row>
    <row r="798" spans="2:17">
      <c r="B798" s="119" t="s">
        <v>2542</v>
      </c>
      <c r="C798" s="114" t="s">
        <v>976</v>
      </c>
      <c r="D798" s="496" t="s">
        <v>1360</v>
      </c>
      <c r="E798" s="100" t="s">
        <v>1370</v>
      </c>
      <c r="F798" s="92" t="s">
        <v>2</v>
      </c>
      <c r="G798" s="777"/>
      <c r="H798" s="363"/>
      <c r="I798" s="406"/>
      <c r="J798" s="339">
        <v>0</v>
      </c>
      <c r="K798" s="340"/>
      <c r="L798" s="341">
        <f t="shared" si="779"/>
        <v>0</v>
      </c>
      <c r="M798" s="342">
        <v>0</v>
      </c>
      <c r="N798" s="343">
        <f t="shared" si="780"/>
        <v>0</v>
      </c>
      <c r="O798" s="344">
        <f t="shared" si="781"/>
        <v>0</v>
      </c>
      <c r="P798" s="51" t="e">
        <f t="shared" si="782"/>
        <v>#DIV/0!</v>
      </c>
      <c r="Q798" s="338">
        <f t="shared" si="783"/>
        <v>0</v>
      </c>
    </row>
    <row r="799" spans="2:17">
      <c r="B799" s="119" t="s">
        <v>2543</v>
      </c>
      <c r="C799" s="114" t="s">
        <v>982</v>
      </c>
      <c r="D799" s="496" t="s">
        <v>1361</v>
      </c>
      <c r="E799" s="100" t="s">
        <v>1371</v>
      </c>
      <c r="F799" s="92" t="s">
        <v>2</v>
      </c>
      <c r="G799" s="777"/>
      <c r="H799" s="363"/>
      <c r="I799" s="406"/>
      <c r="J799" s="339">
        <v>0</v>
      </c>
      <c r="K799" s="340"/>
      <c r="L799" s="341">
        <f t="shared" si="779"/>
        <v>0</v>
      </c>
      <c r="M799" s="342">
        <v>0</v>
      </c>
      <c r="N799" s="343">
        <f t="shared" si="780"/>
        <v>0</v>
      </c>
      <c r="O799" s="344">
        <f t="shared" si="781"/>
        <v>0</v>
      </c>
      <c r="P799" s="51" t="e">
        <f t="shared" si="782"/>
        <v>#DIV/0!</v>
      </c>
      <c r="Q799" s="338">
        <f t="shared" si="783"/>
        <v>0</v>
      </c>
    </row>
    <row r="800" spans="2:17">
      <c r="B800" s="119" t="s">
        <v>2544</v>
      </c>
      <c r="C800" s="114" t="s">
        <v>988</v>
      </c>
      <c r="D800" s="496" t="s">
        <v>1362</v>
      </c>
      <c r="E800" s="100" t="s">
        <v>1372</v>
      </c>
      <c r="F800" s="92" t="s">
        <v>2</v>
      </c>
      <c r="G800" s="777"/>
      <c r="H800" s="363"/>
      <c r="I800" s="406"/>
      <c r="J800" s="339">
        <v>0</v>
      </c>
      <c r="K800" s="340"/>
      <c r="L800" s="341">
        <f t="shared" si="779"/>
        <v>0</v>
      </c>
      <c r="M800" s="342">
        <v>0</v>
      </c>
      <c r="N800" s="343">
        <f t="shared" si="780"/>
        <v>0</v>
      </c>
      <c r="O800" s="344">
        <f t="shared" si="781"/>
        <v>0</v>
      </c>
      <c r="P800" s="51" t="e">
        <f t="shared" si="782"/>
        <v>#DIV/0!</v>
      </c>
      <c r="Q800" s="338">
        <f t="shared" si="783"/>
        <v>0</v>
      </c>
    </row>
    <row r="801" spans="2:17">
      <c r="B801" s="119" t="s">
        <v>2545</v>
      </c>
      <c r="C801" s="114" t="s">
        <v>994</v>
      </c>
      <c r="D801" s="496" t="s">
        <v>1363</v>
      </c>
      <c r="E801" s="100" t="s">
        <v>1373</v>
      </c>
      <c r="F801" s="92" t="s">
        <v>2</v>
      </c>
      <c r="G801" s="777"/>
      <c r="H801" s="363"/>
      <c r="I801" s="406"/>
      <c r="J801" s="339">
        <v>0</v>
      </c>
      <c r="K801" s="340"/>
      <c r="L801" s="341">
        <f t="shared" si="779"/>
        <v>0</v>
      </c>
      <c r="M801" s="342">
        <v>0</v>
      </c>
      <c r="N801" s="343">
        <f t="shared" si="780"/>
        <v>0</v>
      </c>
      <c r="O801" s="344">
        <f t="shared" si="781"/>
        <v>0</v>
      </c>
      <c r="P801" s="51" t="e">
        <f t="shared" si="782"/>
        <v>#DIV/0!</v>
      </c>
      <c r="Q801" s="338">
        <f t="shared" si="783"/>
        <v>0</v>
      </c>
    </row>
    <row r="802" spans="2:17" ht="15" thickBot="1">
      <c r="B802" s="120" t="s">
        <v>2546</v>
      </c>
      <c r="C802" s="116" t="s">
        <v>1000</v>
      </c>
      <c r="D802" s="536" t="s">
        <v>1364</v>
      </c>
      <c r="E802" s="113" t="s">
        <v>1374</v>
      </c>
      <c r="F802" s="104" t="s">
        <v>2</v>
      </c>
      <c r="G802" s="783"/>
      <c r="H802" s="784"/>
      <c r="I802" s="454"/>
      <c r="J802" s="480">
        <v>0</v>
      </c>
      <c r="K802" s="481"/>
      <c r="L802" s="482">
        <f t="shared" si="779"/>
        <v>0</v>
      </c>
      <c r="M802" s="483">
        <v>0</v>
      </c>
      <c r="N802" s="459">
        <f t="shared" si="780"/>
        <v>0</v>
      </c>
      <c r="O802" s="484">
        <f t="shared" si="781"/>
        <v>0</v>
      </c>
      <c r="P802" s="164" t="e">
        <f t="shared" si="782"/>
        <v>#DIV/0!</v>
      </c>
      <c r="Q802" s="485">
        <f t="shared" si="783"/>
        <v>0</v>
      </c>
    </row>
    <row r="803" spans="2:17" ht="22.5" customHeight="1" thickTop="1">
      <c r="B803" s="121"/>
      <c r="C803" s="111"/>
      <c r="D803" s="1076" t="s">
        <v>1375</v>
      </c>
      <c r="E803" s="1077" t="s">
        <v>841</v>
      </c>
      <c r="F803" s="1078"/>
      <c r="G803" s="747"/>
      <c r="H803" s="747"/>
      <c r="I803" s="382"/>
      <c r="J803" s="462"/>
      <c r="K803" s="463"/>
      <c r="L803" s="486"/>
      <c r="M803" s="465">
        <f t="shared" ref="M803:Q803" si="784">SUM(M804:M806)</f>
        <v>0</v>
      </c>
      <c r="N803" s="466">
        <f t="shared" si="784"/>
        <v>0</v>
      </c>
      <c r="O803" s="467">
        <f t="shared" si="784"/>
        <v>0</v>
      </c>
      <c r="P803" s="269" t="e">
        <f>ROUND(O803/I803,4)</f>
        <v>#DIV/0!</v>
      </c>
      <c r="Q803" s="382">
        <f t="shared" si="784"/>
        <v>0</v>
      </c>
    </row>
    <row r="804" spans="2:17">
      <c r="B804" s="122" t="s">
        <v>2547</v>
      </c>
      <c r="C804" s="114" t="s">
        <v>827</v>
      </c>
      <c r="D804" s="496" t="s">
        <v>1236</v>
      </c>
      <c r="E804" s="100" t="s">
        <v>1376</v>
      </c>
      <c r="F804" s="92" t="s">
        <v>2</v>
      </c>
      <c r="G804" s="777"/>
      <c r="H804" s="363"/>
      <c r="I804" s="406"/>
      <c r="J804" s="339">
        <v>0</v>
      </c>
      <c r="K804" s="340"/>
      <c r="L804" s="341">
        <f t="shared" ref="L804:L806" si="785">ROUND(J804+K804,2)</f>
        <v>0</v>
      </c>
      <c r="M804" s="342">
        <v>0</v>
      </c>
      <c r="N804" s="343">
        <f t="shared" ref="N804:N806" si="786">ROUND(K804*H804,2)</f>
        <v>0</v>
      </c>
      <c r="O804" s="344">
        <f t="shared" ref="O804:O806" si="787">ROUND(M804+N804,2)</f>
        <v>0</v>
      </c>
      <c r="P804" s="51" t="e">
        <f t="shared" ref="P804:P806" si="788">ROUND(O804/I804,4)</f>
        <v>#DIV/0!</v>
      </c>
      <c r="Q804" s="338">
        <f t="shared" ref="Q804:Q806" si="789">ROUND(I804-O804,2)</f>
        <v>0</v>
      </c>
    </row>
    <row r="805" spans="2:17">
      <c r="B805" s="122" t="s">
        <v>2548</v>
      </c>
      <c r="C805" s="114" t="s">
        <v>828</v>
      </c>
      <c r="D805" s="496" t="s">
        <v>1237</v>
      </c>
      <c r="E805" s="100" t="s">
        <v>1377</v>
      </c>
      <c r="F805" s="92" t="s">
        <v>2</v>
      </c>
      <c r="G805" s="777"/>
      <c r="H805" s="363"/>
      <c r="I805" s="406"/>
      <c r="J805" s="339">
        <v>0</v>
      </c>
      <c r="K805" s="340"/>
      <c r="L805" s="341">
        <f t="shared" si="785"/>
        <v>0</v>
      </c>
      <c r="M805" s="342">
        <v>0</v>
      </c>
      <c r="N805" s="343">
        <f t="shared" si="786"/>
        <v>0</v>
      </c>
      <c r="O805" s="344">
        <f t="shared" si="787"/>
        <v>0</v>
      </c>
      <c r="P805" s="51" t="e">
        <f t="shared" si="788"/>
        <v>#DIV/0!</v>
      </c>
      <c r="Q805" s="338">
        <f t="shared" si="789"/>
        <v>0</v>
      </c>
    </row>
    <row r="806" spans="2:17" ht="15" thickBot="1">
      <c r="B806" s="122" t="s">
        <v>2549</v>
      </c>
      <c r="C806" s="114" t="s">
        <v>829</v>
      </c>
      <c r="D806" s="496" t="s">
        <v>1238</v>
      </c>
      <c r="E806" s="100" t="s">
        <v>1378</v>
      </c>
      <c r="F806" s="92" t="s">
        <v>2</v>
      </c>
      <c r="G806" s="777"/>
      <c r="H806" s="363"/>
      <c r="I806" s="406"/>
      <c r="J806" s="339">
        <v>0</v>
      </c>
      <c r="K806" s="340"/>
      <c r="L806" s="341">
        <f t="shared" si="785"/>
        <v>0</v>
      </c>
      <c r="M806" s="342">
        <v>0</v>
      </c>
      <c r="N806" s="343">
        <f t="shared" si="786"/>
        <v>0</v>
      </c>
      <c r="O806" s="344">
        <f t="shared" si="787"/>
        <v>0</v>
      </c>
      <c r="P806" s="39" t="e">
        <f t="shared" si="788"/>
        <v>#DIV/0!</v>
      </c>
      <c r="Q806" s="338">
        <f t="shared" si="789"/>
        <v>0</v>
      </c>
    </row>
    <row r="807" spans="2:17" ht="22.5" customHeight="1" thickBot="1">
      <c r="B807" s="1000" t="s">
        <v>1379</v>
      </c>
      <c r="C807" s="1001" t="s">
        <v>1150</v>
      </c>
      <c r="D807" s="1001"/>
      <c r="E807" s="1001"/>
      <c r="F807" s="1002"/>
      <c r="G807" s="762"/>
      <c r="H807" s="762"/>
      <c r="I807" s="699"/>
      <c r="J807" s="700"/>
      <c r="K807" s="701"/>
      <c r="L807" s="708"/>
      <c r="M807" s="703">
        <f t="shared" ref="M807:Q807" si="790">M700+M723+M731+M740+M747+M753+M779+M792+M803</f>
        <v>0</v>
      </c>
      <c r="N807" s="704">
        <f t="shared" si="790"/>
        <v>0</v>
      </c>
      <c r="O807" s="705">
        <f t="shared" si="790"/>
        <v>0</v>
      </c>
      <c r="P807" s="775" t="e">
        <f>ROUND(O807/I807,4)</f>
        <v>#DIV/0!</v>
      </c>
      <c r="Q807" s="699">
        <f t="shared" si="790"/>
        <v>0</v>
      </c>
    </row>
    <row r="808" spans="2:17" ht="8.25" customHeight="1" thickBot="1">
      <c r="B808" s="709"/>
      <c r="C808" s="710"/>
      <c r="D808" s="710"/>
      <c r="E808" s="710"/>
      <c r="F808" s="710"/>
      <c r="G808" s="711"/>
      <c r="H808" s="712"/>
      <c r="I808" s="713"/>
      <c r="J808" s="714"/>
      <c r="K808" s="715"/>
      <c r="L808" s="716"/>
      <c r="M808" s="717"/>
      <c r="N808" s="718"/>
      <c r="O808" s="719"/>
      <c r="P808" s="720"/>
      <c r="Q808" s="713"/>
    </row>
    <row r="809" spans="2:17" ht="22.5" customHeight="1">
      <c r="B809" s="494"/>
      <c r="C809" s="85" t="s">
        <v>819</v>
      </c>
      <c r="D809" s="1012" t="s">
        <v>7</v>
      </c>
      <c r="E809" s="1013"/>
      <c r="F809" s="1013"/>
      <c r="G809" s="742"/>
      <c r="H809" s="742"/>
      <c r="I809" s="323"/>
      <c r="J809" s="437"/>
      <c r="K809" s="438"/>
      <c r="L809" s="537"/>
      <c r="M809" s="440"/>
      <c r="N809" s="441"/>
      <c r="O809" s="442"/>
      <c r="P809" s="443"/>
      <c r="Q809" s="323"/>
    </row>
    <row r="810" spans="2:17">
      <c r="B810" s="133"/>
      <c r="C810" s="134" t="s">
        <v>33</v>
      </c>
      <c r="D810" s="1079" t="s">
        <v>1380</v>
      </c>
      <c r="E810" s="1080"/>
      <c r="F810" s="1081"/>
      <c r="G810" s="751"/>
      <c r="H810" s="751"/>
      <c r="I810" s="538"/>
      <c r="J810" s="539"/>
      <c r="K810" s="540"/>
      <c r="L810" s="541"/>
      <c r="M810" s="542">
        <f t="shared" ref="M810:O810" si="791">M811+M812+M813+M814</f>
        <v>0</v>
      </c>
      <c r="N810" s="543">
        <f t="shared" si="791"/>
        <v>0</v>
      </c>
      <c r="O810" s="544">
        <f t="shared" si="791"/>
        <v>0</v>
      </c>
      <c r="P810" s="261" t="e">
        <f>ROUND(O810/I810,4)</f>
        <v>#DIV/0!</v>
      </c>
      <c r="Q810" s="538">
        <f t="shared" ref="Q810" si="792">SUM(Q811:Q814)</f>
        <v>0</v>
      </c>
    </row>
    <row r="811" spans="2:17" ht="90">
      <c r="B811" s="59" t="s">
        <v>2550</v>
      </c>
      <c r="C811" s="54" t="s">
        <v>36</v>
      </c>
      <c r="D811" s="54" t="s">
        <v>1439</v>
      </c>
      <c r="E811" s="124" t="s">
        <v>1381</v>
      </c>
      <c r="F811" s="125" t="s">
        <v>2</v>
      </c>
      <c r="G811" s="777"/>
      <c r="H811" s="363"/>
      <c r="I811" s="406"/>
      <c r="J811" s="339">
        <v>0</v>
      </c>
      <c r="K811" s="340"/>
      <c r="L811" s="341">
        <f t="shared" ref="L811:L814" si="793">ROUND(J811+K811,2)</f>
        <v>0</v>
      </c>
      <c r="M811" s="342">
        <v>0</v>
      </c>
      <c r="N811" s="343">
        <f t="shared" ref="N811:N814" si="794">ROUND(K811*H811,2)</f>
        <v>0</v>
      </c>
      <c r="O811" s="344">
        <f t="shared" ref="O811:O814" si="795">ROUND(M811+N811,2)</f>
        <v>0</v>
      </c>
      <c r="P811" s="51" t="e">
        <f t="shared" ref="P811:P814" si="796">ROUND(O811/I811,4)</f>
        <v>#DIV/0!</v>
      </c>
      <c r="Q811" s="338">
        <f t="shared" ref="Q811:Q814" si="797">ROUND(I811-O811,2)</f>
        <v>0</v>
      </c>
    </row>
    <row r="812" spans="2:17" ht="112.5">
      <c r="B812" s="59" t="s">
        <v>2551</v>
      </c>
      <c r="C812" s="54" t="s">
        <v>77</v>
      </c>
      <c r="D812" s="54" t="s">
        <v>1382</v>
      </c>
      <c r="E812" s="63" t="s">
        <v>1383</v>
      </c>
      <c r="F812" s="125" t="s">
        <v>2</v>
      </c>
      <c r="G812" s="777"/>
      <c r="H812" s="363"/>
      <c r="I812" s="406"/>
      <c r="J812" s="339">
        <v>0</v>
      </c>
      <c r="K812" s="340"/>
      <c r="L812" s="341">
        <f t="shared" si="793"/>
        <v>0</v>
      </c>
      <c r="M812" s="342">
        <v>0</v>
      </c>
      <c r="N812" s="343">
        <f t="shared" si="794"/>
        <v>0</v>
      </c>
      <c r="O812" s="344">
        <f t="shared" si="795"/>
        <v>0</v>
      </c>
      <c r="P812" s="51" t="e">
        <f t="shared" si="796"/>
        <v>#DIV/0!</v>
      </c>
      <c r="Q812" s="338">
        <f t="shared" si="797"/>
        <v>0</v>
      </c>
    </row>
    <row r="813" spans="2:17" ht="112.5">
      <c r="B813" s="59" t="s">
        <v>2552</v>
      </c>
      <c r="C813" s="54" t="s">
        <v>582</v>
      </c>
      <c r="D813" s="54" t="s">
        <v>1382</v>
      </c>
      <c r="E813" s="63" t="s">
        <v>1384</v>
      </c>
      <c r="F813" s="125" t="s">
        <v>2</v>
      </c>
      <c r="G813" s="777"/>
      <c r="H813" s="363"/>
      <c r="I813" s="406"/>
      <c r="J813" s="339">
        <v>0</v>
      </c>
      <c r="K813" s="340"/>
      <c r="L813" s="341">
        <f t="shared" si="793"/>
        <v>0</v>
      </c>
      <c r="M813" s="342">
        <v>0</v>
      </c>
      <c r="N813" s="343">
        <f t="shared" si="794"/>
        <v>0</v>
      </c>
      <c r="O813" s="344">
        <f t="shared" si="795"/>
        <v>0</v>
      </c>
      <c r="P813" s="51" t="e">
        <f t="shared" si="796"/>
        <v>#DIV/0!</v>
      </c>
      <c r="Q813" s="338">
        <f t="shared" si="797"/>
        <v>0</v>
      </c>
    </row>
    <row r="814" spans="2:17" ht="112.5">
      <c r="B814" s="59" t="s">
        <v>2553</v>
      </c>
      <c r="C814" s="54" t="s">
        <v>589</v>
      </c>
      <c r="D814" s="54" t="s">
        <v>1382</v>
      </c>
      <c r="E814" s="63" t="s">
        <v>1385</v>
      </c>
      <c r="F814" s="125" t="s">
        <v>2</v>
      </c>
      <c r="G814" s="777"/>
      <c r="H814" s="363"/>
      <c r="I814" s="406"/>
      <c r="J814" s="339">
        <v>0</v>
      </c>
      <c r="K814" s="340"/>
      <c r="L814" s="341">
        <f t="shared" si="793"/>
        <v>0</v>
      </c>
      <c r="M814" s="342">
        <v>0</v>
      </c>
      <c r="N814" s="343">
        <f t="shared" si="794"/>
        <v>0</v>
      </c>
      <c r="O814" s="344">
        <f t="shared" si="795"/>
        <v>0</v>
      </c>
      <c r="P814" s="51" t="e">
        <f t="shared" si="796"/>
        <v>#DIV/0!</v>
      </c>
      <c r="Q814" s="338">
        <f t="shared" si="797"/>
        <v>0</v>
      </c>
    </row>
    <row r="815" spans="2:17">
      <c r="B815" s="131"/>
      <c r="C815" s="130" t="s">
        <v>34</v>
      </c>
      <c r="D815" s="1009" t="s">
        <v>1386</v>
      </c>
      <c r="E815" s="1010"/>
      <c r="F815" s="1011"/>
      <c r="G815" s="746"/>
      <c r="H815" s="746"/>
      <c r="I815" s="399"/>
      <c r="J815" s="400"/>
      <c r="K815" s="401"/>
      <c r="L815" s="402"/>
      <c r="M815" s="403">
        <f t="shared" ref="M815:O815" si="798">M816+M817+M818+M819+M820+M821+M822+M823+M824</f>
        <v>0</v>
      </c>
      <c r="N815" s="404">
        <f t="shared" si="798"/>
        <v>0</v>
      </c>
      <c r="O815" s="405">
        <f t="shared" si="798"/>
        <v>0</v>
      </c>
      <c r="P815" s="261" t="e">
        <f>ROUND(O815/I815,4)</f>
        <v>#DIV/0!</v>
      </c>
      <c r="Q815" s="399">
        <f t="shared" ref="Q815" si="799">SUM(Q816:Q824)</f>
        <v>0</v>
      </c>
    </row>
    <row r="816" spans="2:17" ht="22.5">
      <c r="B816" s="59" t="s">
        <v>2554</v>
      </c>
      <c r="C816" s="54" t="s">
        <v>768</v>
      </c>
      <c r="D816" s="54" t="s">
        <v>1387</v>
      </c>
      <c r="E816" s="124" t="s">
        <v>122</v>
      </c>
      <c r="F816" s="125" t="s">
        <v>2</v>
      </c>
      <c r="G816" s="777"/>
      <c r="H816" s="363"/>
      <c r="I816" s="406"/>
      <c r="J816" s="339">
        <v>0</v>
      </c>
      <c r="K816" s="340"/>
      <c r="L816" s="341">
        <f t="shared" ref="L816:L824" si="800">ROUND(J816+K816,2)</f>
        <v>0</v>
      </c>
      <c r="M816" s="342">
        <v>0</v>
      </c>
      <c r="N816" s="343">
        <f t="shared" ref="N816:N824" si="801">ROUND(K816*H816,2)</f>
        <v>0</v>
      </c>
      <c r="O816" s="344">
        <f t="shared" ref="O816:O824" si="802">ROUND(M816+N816,2)</f>
        <v>0</v>
      </c>
      <c r="P816" s="51" t="e">
        <f t="shared" ref="P816:P824" si="803">ROUND(O816/I816,4)</f>
        <v>#DIV/0!</v>
      </c>
      <c r="Q816" s="338">
        <f t="shared" ref="Q816:Q824" si="804">ROUND(I816-O816,2)</f>
        <v>0</v>
      </c>
    </row>
    <row r="817" spans="2:17" ht="33.75">
      <c r="B817" s="59" t="s">
        <v>2555</v>
      </c>
      <c r="C817" s="54" t="s">
        <v>770</v>
      </c>
      <c r="D817" s="54" t="s">
        <v>1388</v>
      </c>
      <c r="E817" s="124" t="s">
        <v>1389</v>
      </c>
      <c r="F817" s="125" t="s">
        <v>2</v>
      </c>
      <c r="G817" s="777"/>
      <c r="H817" s="363"/>
      <c r="I817" s="406"/>
      <c r="J817" s="339">
        <v>0</v>
      </c>
      <c r="K817" s="340"/>
      <c r="L817" s="341">
        <f t="shared" si="800"/>
        <v>0</v>
      </c>
      <c r="M817" s="342">
        <v>0</v>
      </c>
      <c r="N817" s="343">
        <f t="shared" si="801"/>
        <v>0</v>
      </c>
      <c r="O817" s="344">
        <f t="shared" si="802"/>
        <v>0</v>
      </c>
      <c r="P817" s="51" t="e">
        <f t="shared" si="803"/>
        <v>#DIV/0!</v>
      </c>
      <c r="Q817" s="338">
        <f t="shared" si="804"/>
        <v>0</v>
      </c>
    </row>
    <row r="818" spans="2:17" ht="78.75">
      <c r="B818" s="59" t="s">
        <v>2556</v>
      </c>
      <c r="C818" s="54" t="s">
        <v>771</v>
      </c>
      <c r="D818" s="54" t="s">
        <v>1390</v>
      </c>
      <c r="E818" s="124" t="s">
        <v>1391</v>
      </c>
      <c r="F818" s="125" t="s">
        <v>2</v>
      </c>
      <c r="G818" s="777"/>
      <c r="H818" s="363"/>
      <c r="I818" s="406"/>
      <c r="J818" s="339">
        <v>0</v>
      </c>
      <c r="K818" s="340"/>
      <c r="L818" s="341">
        <f t="shared" si="800"/>
        <v>0</v>
      </c>
      <c r="M818" s="342">
        <v>0</v>
      </c>
      <c r="N818" s="343">
        <f t="shared" si="801"/>
        <v>0</v>
      </c>
      <c r="O818" s="344">
        <f t="shared" si="802"/>
        <v>0</v>
      </c>
      <c r="P818" s="51" t="e">
        <f t="shared" si="803"/>
        <v>#DIV/0!</v>
      </c>
      <c r="Q818" s="338">
        <f t="shared" si="804"/>
        <v>0</v>
      </c>
    </row>
    <row r="819" spans="2:17">
      <c r="B819" s="59" t="s">
        <v>2557</v>
      </c>
      <c r="C819" s="54" t="s">
        <v>773</v>
      </c>
      <c r="D819" s="54" t="s">
        <v>1392</v>
      </c>
      <c r="E819" s="124" t="s">
        <v>1393</v>
      </c>
      <c r="F819" s="125" t="s">
        <v>2</v>
      </c>
      <c r="G819" s="777"/>
      <c r="H819" s="363"/>
      <c r="I819" s="406"/>
      <c r="J819" s="339">
        <v>0</v>
      </c>
      <c r="K819" s="340"/>
      <c r="L819" s="341">
        <f t="shared" si="800"/>
        <v>0</v>
      </c>
      <c r="M819" s="342">
        <v>0</v>
      </c>
      <c r="N819" s="343">
        <f t="shared" si="801"/>
        <v>0</v>
      </c>
      <c r="O819" s="344">
        <f t="shared" si="802"/>
        <v>0</v>
      </c>
      <c r="P819" s="51" t="e">
        <f t="shared" si="803"/>
        <v>#DIV/0!</v>
      </c>
      <c r="Q819" s="338">
        <f t="shared" si="804"/>
        <v>0</v>
      </c>
    </row>
    <row r="820" spans="2:17">
      <c r="B820" s="59" t="s">
        <v>2558</v>
      </c>
      <c r="C820" s="54" t="s">
        <v>853</v>
      </c>
      <c r="D820" s="54" t="s">
        <v>1394</v>
      </c>
      <c r="E820" s="124" t="s">
        <v>1395</v>
      </c>
      <c r="F820" s="125" t="s">
        <v>2</v>
      </c>
      <c r="G820" s="777"/>
      <c r="H820" s="363"/>
      <c r="I820" s="406"/>
      <c r="J820" s="339">
        <v>0</v>
      </c>
      <c r="K820" s="340"/>
      <c r="L820" s="341">
        <f t="shared" si="800"/>
        <v>0</v>
      </c>
      <c r="M820" s="342">
        <v>0</v>
      </c>
      <c r="N820" s="343">
        <f t="shared" si="801"/>
        <v>0</v>
      </c>
      <c r="O820" s="344">
        <f t="shared" si="802"/>
        <v>0</v>
      </c>
      <c r="P820" s="51" t="e">
        <f t="shared" si="803"/>
        <v>#DIV/0!</v>
      </c>
      <c r="Q820" s="338">
        <f t="shared" si="804"/>
        <v>0</v>
      </c>
    </row>
    <row r="821" spans="2:17" ht="56.25">
      <c r="B821" s="59" t="s">
        <v>2559</v>
      </c>
      <c r="C821" s="54" t="s">
        <v>855</v>
      </c>
      <c r="D821" s="54" t="s">
        <v>1396</v>
      </c>
      <c r="E821" s="123" t="s">
        <v>1397</v>
      </c>
      <c r="F821" s="125" t="s">
        <v>2</v>
      </c>
      <c r="G821" s="777"/>
      <c r="H821" s="363"/>
      <c r="I821" s="406"/>
      <c r="J821" s="339">
        <v>0</v>
      </c>
      <c r="K821" s="340"/>
      <c r="L821" s="341">
        <f t="shared" si="800"/>
        <v>0</v>
      </c>
      <c r="M821" s="342">
        <v>0</v>
      </c>
      <c r="N821" s="343">
        <f t="shared" si="801"/>
        <v>0</v>
      </c>
      <c r="O821" s="344">
        <f t="shared" si="802"/>
        <v>0</v>
      </c>
      <c r="P821" s="51" t="e">
        <f t="shared" si="803"/>
        <v>#DIV/0!</v>
      </c>
      <c r="Q821" s="338">
        <f t="shared" si="804"/>
        <v>0</v>
      </c>
    </row>
    <row r="822" spans="2:17" ht="33.75">
      <c r="B822" s="59" t="s">
        <v>2560</v>
      </c>
      <c r="C822" s="54" t="s">
        <v>857</v>
      </c>
      <c r="D822" s="54" t="s">
        <v>1398</v>
      </c>
      <c r="E822" s="123" t="s">
        <v>1399</v>
      </c>
      <c r="F822" s="125" t="s">
        <v>2</v>
      </c>
      <c r="G822" s="777"/>
      <c r="H822" s="363"/>
      <c r="I822" s="406"/>
      <c r="J822" s="339">
        <v>0</v>
      </c>
      <c r="K822" s="340"/>
      <c r="L822" s="341">
        <f t="shared" si="800"/>
        <v>0</v>
      </c>
      <c r="M822" s="342">
        <v>0</v>
      </c>
      <c r="N822" s="343">
        <f t="shared" si="801"/>
        <v>0</v>
      </c>
      <c r="O822" s="344">
        <f t="shared" si="802"/>
        <v>0</v>
      </c>
      <c r="P822" s="51" t="e">
        <f t="shared" si="803"/>
        <v>#DIV/0!</v>
      </c>
      <c r="Q822" s="338">
        <f t="shared" si="804"/>
        <v>0</v>
      </c>
    </row>
    <row r="823" spans="2:17" ht="22.5">
      <c r="B823" s="59" t="s">
        <v>2561</v>
      </c>
      <c r="C823" s="54" t="s">
        <v>859</v>
      </c>
      <c r="D823" s="54" t="s">
        <v>1400</v>
      </c>
      <c r="E823" s="123" t="s">
        <v>1401</v>
      </c>
      <c r="F823" s="125" t="s">
        <v>2</v>
      </c>
      <c r="G823" s="777"/>
      <c r="H823" s="363"/>
      <c r="I823" s="406"/>
      <c r="J823" s="339">
        <v>0</v>
      </c>
      <c r="K823" s="340"/>
      <c r="L823" s="341">
        <f t="shared" si="800"/>
        <v>0</v>
      </c>
      <c r="M823" s="342">
        <v>0</v>
      </c>
      <c r="N823" s="343">
        <f t="shared" si="801"/>
        <v>0</v>
      </c>
      <c r="O823" s="344">
        <f t="shared" si="802"/>
        <v>0</v>
      </c>
      <c r="P823" s="51" t="e">
        <f t="shared" si="803"/>
        <v>#DIV/0!</v>
      </c>
      <c r="Q823" s="338">
        <f t="shared" si="804"/>
        <v>0</v>
      </c>
    </row>
    <row r="824" spans="2:17" ht="33.75">
      <c r="B824" s="59" t="s">
        <v>2562</v>
      </c>
      <c r="C824" s="54" t="s">
        <v>861</v>
      </c>
      <c r="D824" s="54" t="s">
        <v>1402</v>
      </c>
      <c r="E824" s="123" t="s">
        <v>1403</v>
      </c>
      <c r="F824" s="125" t="s">
        <v>2</v>
      </c>
      <c r="G824" s="777"/>
      <c r="H824" s="363"/>
      <c r="I824" s="406"/>
      <c r="J824" s="339">
        <v>0</v>
      </c>
      <c r="K824" s="340"/>
      <c r="L824" s="341">
        <f t="shared" si="800"/>
        <v>0</v>
      </c>
      <c r="M824" s="342">
        <v>0</v>
      </c>
      <c r="N824" s="343">
        <f t="shared" si="801"/>
        <v>0</v>
      </c>
      <c r="O824" s="344">
        <f t="shared" si="802"/>
        <v>0</v>
      </c>
      <c r="P824" s="51" t="e">
        <f t="shared" si="803"/>
        <v>#DIV/0!</v>
      </c>
      <c r="Q824" s="338">
        <f t="shared" si="804"/>
        <v>0</v>
      </c>
    </row>
    <row r="825" spans="2:17">
      <c r="B825" s="131"/>
      <c r="C825" s="130" t="s">
        <v>692</v>
      </c>
      <c r="D825" s="1009" t="s">
        <v>1404</v>
      </c>
      <c r="E825" s="1010"/>
      <c r="F825" s="1011"/>
      <c r="G825" s="746"/>
      <c r="H825" s="746"/>
      <c r="I825" s="399"/>
      <c r="J825" s="400"/>
      <c r="K825" s="401"/>
      <c r="L825" s="402"/>
      <c r="M825" s="403">
        <f t="shared" ref="M825:O825" si="805">M826+M827</f>
        <v>0</v>
      </c>
      <c r="N825" s="404">
        <f t="shared" si="805"/>
        <v>0</v>
      </c>
      <c r="O825" s="405">
        <f t="shared" si="805"/>
        <v>0</v>
      </c>
      <c r="P825" s="261" t="e">
        <f>ROUND(O825/I825,4)</f>
        <v>#DIV/0!</v>
      </c>
      <c r="Q825" s="399">
        <f t="shared" ref="Q825" si="806">SUM(Q826:Q827)</f>
        <v>0</v>
      </c>
    </row>
    <row r="826" spans="2:17" ht="56.25">
      <c r="B826" s="59" t="s">
        <v>2563</v>
      </c>
      <c r="C826" s="54" t="s">
        <v>775</v>
      </c>
      <c r="D826" s="54" t="s">
        <v>1405</v>
      </c>
      <c r="E826" s="123" t="s">
        <v>1406</v>
      </c>
      <c r="F826" s="125" t="s">
        <v>2</v>
      </c>
      <c r="G826" s="777"/>
      <c r="H826" s="363"/>
      <c r="I826" s="406"/>
      <c r="J826" s="339">
        <v>0</v>
      </c>
      <c r="K826" s="340"/>
      <c r="L826" s="341">
        <f t="shared" ref="L826:L827" si="807">ROUND(J826+K826,2)</f>
        <v>0</v>
      </c>
      <c r="M826" s="342">
        <v>0</v>
      </c>
      <c r="N826" s="343">
        <f t="shared" ref="N826:N827" si="808">ROUND(K826*H826,2)</f>
        <v>0</v>
      </c>
      <c r="O826" s="344">
        <f t="shared" ref="O826:O827" si="809">ROUND(M826+N826,2)</f>
        <v>0</v>
      </c>
      <c r="P826" s="51" t="e">
        <f t="shared" ref="P826:P827" si="810">ROUND(O826/I826,4)</f>
        <v>#DIV/0!</v>
      </c>
      <c r="Q826" s="338">
        <f t="shared" ref="Q826:Q827" si="811">ROUND(I826-O826,2)</f>
        <v>0</v>
      </c>
    </row>
    <row r="827" spans="2:17" ht="78.75">
      <c r="B827" s="59" t="s">
        <v>2564</v>
      </c>
      <c r="C827" s="54" t="s">
        <v>776</v>
      </c>
      <c r="D827" s="54" t="s">
        <v>1407</v>
      </c>
      <c r="E827" s="123" t="s">
        <v>1408</v>
      </c>
      <c r="F827" s="125" t="s">
        <v>2</v>
      </c>
      <c r="G827" s="777"/>
      <c r="H827" s="363"/>
      <c r="I827" s="406"/>
      <c r="J827" s="339">
        <v>0</v>
      </c>
      <c r="K827" s="340"/>
      <c r="L827" s="341">
        <f t="shared" si="807"/>
        <v>0</v>
      </c>
      <c r="M827" s="342">
        <v>0</v>
      </c>
      <c r="N827" s="343">
        <f t="shared" si="808"/>
        <v>0</v>
      </c>
      <c r="O827" s="344">
        <f t="shared" si="809"/>
        <v>0</v>
      </c>
      <c r="P827" s="51" t="e">
        <f t="shared" si="810"/>
        <v>#DIV/0!</v>
      </c>
      <c r="Q827" s="338">
        <f t="shared" si="811"/>
        <v>0</v>
      </c>
    </row>
    <row r="828" spans="2:17">
      <c r="B828" s="131"/>
      <c r="C828" s="130" t="s">
        <v>760</v>
      </c>
      <c r="D828" s="1009" t="s">
        <v>1409</v>
      </c>
      <c r="E828" s="1010"/>
      <c r="F828" s="1011"/>
      <c r="G828" s="746"/>
      <c r="H828" s="746"/>
      <c r="I828" s="399"/>
      <c r="J828" s="400"/>
      <c r="K828" s="401"/>
      <c r="L828" s="402"/>
      <c r="M828" s="403">
        <f t="shared" ref="M828:O828" si="812">M829</f>
        <v>0</v>
      </c>
      <c r="N828" s="404">
        <f t="shared" si="812"/>
        <v>0</v>
      </c>
      <c r="O828" s="405">
        <f t="shared" si="812"/>
        <v>0</v>
      </c>
      <c r="P828" s="261" t="e">
        <f>ROUND(O828/I828,4)</f>
        <v>#DIV/0!</v>
      </c>
      <c r="Q828" s="399">
        <f t="shared" ref="Q828" si="813">Q829</f>
        <v>0</v>
      </c>
    </row>
    <row r="829" spans="2:17" ht="56.25">
      <c r="B829" s="59" t="s">
        <v>2565</v>
      </c>
      <c r="C829" s="54" t="s">
        <v>780</v>
      </c>
      <c r="D829" s="54" t="s">
        <v>1410</v>
      </c>
      <c r="E829" s="124" t="s">
        <v>1411</v>
      </c>
      <c r="F829" s="125" t="s">
        <v>2</v>
      </c>
      <c r="G829" s="777"/>
      <c r="H829" s="363"/>
      <c r="I829" s="406"/>
      <c r="J829" s="339">
        <v>0</v>
      </c>
      <c r="K829" s="340"/>
      <c r="L829" s="341">
        <f t="shared" ref="L829" si="814">ROUND(J829+K829,2)</f>
        <v>0</v>
      </c>
      <c r="M829" s="342">
        <v>0</v>
      </c>
      <c r="N829" s="343">
        <f>ROUND(K829*H829,2)</f>
        <v>0</v>
      </c>
      <c r="O829" s="344">
        <f t="shared" ref="O829" si="815">ROUND(M829+N829,2)</f>
        <v>0</v>
      </c>
      <c r="P829" s="51" t="e">
        <f>ROUND(O829/I829,4)</f>
        <v>#DIV/0!</v>
      </c>
      <c r="Q829" s="338">
        <f t="shared" ref="Q829" si="816">ROUND(I829-O829,2)</f>
        <v>0</v>
      </c>
    </row>
    <row r="830" spans="2:17">
      <c r="B830" s="131"/>
      <c r="C830" s="130" t="s">
        <v>35</v>
      </c>
      <c r="D830" s="1009" t="s">
        <v>1412</v>
      </c>
      <c r="E830" s="1010"/>
      <c r="F830" s="1011"/>
      <c r="G830" s="746"/>
      <c r="H830" s="746"/>
      <c r="I830" s="399"/>
      <c r="J830" s="400"/>
      <c r="K830" s="401"/>
      <c r="L830" s="402"/>
      <c r="M830" s="403">
        <f t="shared" ref="M830:O830" si="817">M831+M832+M833</f>
        <v>0</v>
      </c>
      <c r="N830" s="404">
        <f t="shared" si="817"/>
        <v>0</v>
      </c>
      <c r="O830" s="405">
        <f t="shared" si="817"/>
        <v>0</v>
      </c>
      <c r="P830" s="261" t="e">
        <f>ROUND(O830/I830,4)</f>
        <v>#DIV/0!</v>
      </c>
      <c r="Q830" s="399">
        <f t="shared" ref="Q830" si="818">SUM(Q831:Q833)</f>
        <v>0</v>
      </c>
    </row>
    <row r="831" spans="2:17" ht="33.75">
      <c r="B831" s="59" t="s">
        <v>2566</v>
      </c>
      <c r="C831" s="54" t="s">
        <v>793</v>
      </c>
      <c r="D831" s="54" t="s">
        <v>1413</v>
      </c>
      <c r="E831" s="123" t="s">
        <v>1414</v>
      </c>
      <c r="F831" s="125" t="s">
        <v>2</v>
      </c>
      <c r="G831" s="777"/>
      <c r="H831" s="363"/>
      <c r="I831" s="406"/>
      <c r="J831" s="339">
        <v>0</v>
      </c>
      <c r="K831" s="340"/>
      <c r="L831" s="341">
        <f t="shared" ref="L831:L833" si="819">ROUND(J831+K831,2)</f>
        <v>0</v>
      </c>
      <c r="M831" s="342">
        <v>0</v>
      </c>
      <c r="N831" s="343">
        <f t="shared" ref="N831:N833" si="820">ROUND(K831*H831,2)</f>
        <v>0</v>
      </c>
      <c r="O831" s="344">
        <f t="shared" ref="O831:O833" si="821">ROUND(M831+N831,2)</f>
        <v>0</v>
      </c>
      <c r="P831" s="51" t="e">
        <f t="shared" ref="P831:P833" si="822">ROUND(O831/I831,4)</f>
        <v>#DIV/0!</v>
      </c>
      <c r="Q831" s="338">
        <f t="shared" ref="Q831:Q833" si="823">ROUND(I831-O831,2)</f>
        <v>0</v>
      </c>
    </row>
    <row r="832" spans="2:17" ht="33.75">
      <c r="B832" s="59" t="s">
        <v>2567</v>
      </c>
      <c r="C832" s="54" t="s">
        <v>795</v>
      </c>
      <c r="D832" s="54" t="s">
        <v>1413</v>
      </c>
      <c r="E832" s="123" t="s">
        <v>1415</v>
      </c>
      <c r="F832" s="125" t="s">
        <v>2</v>
      </c>
      <c r="G832" s="777"/>
      <c r="H832" s="363"/>
      <c r="I832" s="406"/>
      <c r="J832" s="339">
        <v>0</v>
      </c>
      <c r="K832" s="340"/>
      <c r="L832" s="341">
        <f t="shared" si="819"/>
        <v>0</v>
      </c>
      <c r="M832" s="342">
        <v>0</v>
      </c>
      <c r="N832" s="343">
        <f t="shared" si="820"/>
        <v>0</v>
      </c>
      <c r="O832" s="344">
        <f t="shared" si="821"/>
        <v>0</v>
      </c>
      <c r="P832" s="51" t="e">
        <f t="shared" si="822"/>
        <v>#DIV/0!</v>
      </c>
      <c r="Q832" s="338">
        <f t="shared" si="823"/>
        <v>0</v>
      </c>
    </row>
    <row r="833" spans="2:17" ht="33.75">
      <c r="B833" s="59" t="s">
        <v>2568</v>
      </c>
      <c r="C833" s="54" t="s">
        <v>796</v>
      </c>
      <c r="D833" s="54" t="s">
        <v>1413</v>
      </c>
      <c r="E833" s="123" t="s">
        <v>1416</v>
      </c>
      <c r="F833" s="125" t="s">
        <v>2</v>
      </c>
      <c r="G833" s="777"/>
      <c r="H833" s="363"/>
      <c r="I833" s="406"/>
      <c r="J833" s="339">
        <v>0</v>
      </c>
      <c r="K833" s="340"/>
      <c r="L833" s="341">
        <f t="shared" si="819"/>
        <v>0</v>
      </c>
      <c r="M833" s="342">
        <v>0</v>
      </c>
      <c r="N833" s="343">
        <f t="shared" si="820"/>
        <v>0</v>
      </c>
      <c r="O833" s="344">
        <f t="shared" si="821"/>
        <v>0</v>
      </c>
      <c r="P833" s="51" t="e">
        <f t="shared" si="822"/>
        <v>#DIV/0!</v>
      </c>
      <c r="Q833" s="338">
        <f t="shared" si="823"/>
        <v>0</v>
      </c>
    </row>
    <row r="834" spans="2:17">
      <c r="B834" s="131"/>
      <c r="C834" s="130" t="s">
        <v>801</v>
      </c>
      <c r="D834" s="1009" t="s">
        <v>1417</v>
      </c>
      <c r="E834" s="1010"/>
      <c r="F834" s="1011"/>
      <c r="G834" s="746"/>
      <c r="H834" s="746"/>
      <c r="I834" s="399"/>
      <c r="J834" s="400"/>
      <c r="K834" s="401"/>
      <c r="L834" s="402"/>
      <c r="M834" s="403">
        <f t="shared" ref="M834:O834" si="824">M835+M836+M837+M838+M839</f>
        <v>0</v>
      </c>
      <c r="N834" s="404">
        <f t="shared" si="824"/>
        <v>0</v>
      </c>
      <c r="O834" s="405">
        <f t="shared" si="824"/>
        <v>0</v>
      </c>
      <c r="P834" s="261" t="e">
        <f>ROUND(O834/I834,4)</f>
        <v>#DIV/0!</v>
      </c>
      <c r="Q834" s="399">
        <f t="shared" ref="Q834" si="825">SUM(Q835:Q839)</f>
        <v>0</v>
      </c>
    </row>
    <row r="835" spans="2:17" ht="33.75">
      <c r="B835" s="59" t="s">
        <v>2569</v>
      </c>
      <c r="C835" s="54" t="s">
        <v>803</v>
      </c>
      <c r="D835" s="54" t="s">
        <v>1418</v>
      </c>
      <c r="E835" s="123" t="s">
        <v>1419</v>
      </c>
      <c r="F835" s="125" t="s">
        <v>2</v>
      </c>
      <c r="G835" s="777"/>
      <c r="H835" s="363"/>
      <c r="I835" s="406"/>
      <c r="J835" s="339">
        <v>0</v>
      </c>
      <c r="K835" s="340"/>
      <c r="L835" s="341">
        <f t="shared" ref="L835:L839" si="826">ROUND(J835+K835,2)</f>
        <v>0</v>
      </c>
      <c r="M835" s="342">
        <v>0</v>
      </c>
      <c r="N835" s="343">
        <f t="shared" ref="N835:N839" si="827">ROUND(K835*H835,2)</f>
        <v>0</v>
      </c>
      <c r="O835" s="344">
        <f t="shared" ref="O835:O839" si="828">ROUND(M835+N835,2)</f>
        <v>0</v>
      </c>
      <c r="P835" s="51" t="e">
        <f t="shared" ref="P835:P839" si="829">ROUND(O835/I835,4)</f>
        <v>#DIV/0!</v>
      </c>
      <c r="Q835" s="338">
        <f t="shared" ref="Q835:Q839" si="830">ROUND(I835-O835,2)</f>
        <v>0</v>
      </c>
    </row>
    <row r="836" spans="2:17" ht="56.25">
      <c r="B836" s="59" t="s">
        <v>2570</v>
      </c>
      <c r="C836" s="54" t="s">
        <v>804</v>
      </c>
      <c r="D836" s="54" t="s">
        <v>1420</v>
      </c>
      <c r="E836" s="123" t="s">
        <v>1421</v>
      </c>
      <c r="F836" s="125" t="s">
        <v>2</v>
      </c>
      <c r="G836" s="777"/>
      <c r="H836" s="363"/>
      <c r="I836" s="406"/>
      <c r="J836" s="339">
        <v>0</v>
      </c>
      <c r="K836" s="340"/>
      <c r="L836" s="341">
        <f t="shared" si="826"/>
        <v>0</v>
      </c>
      <c r="M836" s="342">
        <v>0</v>
      </c>
      <c r="N836" s="343">
        <f t="shared" si="827"/>
        <v>0</v>
      </c>
      <c r="O836" s="344">
        <f t="shared" si="828"/>
        <v>0</v>
      </c>
      <c r="P836" s="51" t="e">
        <f t="shared" si="829"/>
        <v>#DIV/0!</v>
      </c>
      <c r="Q836" s="338">
        <f t="shared" si="830"/>
        <v>0</v>
      </c>
    </row>
    <row r="837" spans="2:17" ht="56.25">
      <c r="B837" s="59" t="s">
        <v>2571</v>
      </c>
      <c r="C837" s="54" t="s">
        <v>805</v>
      </c>
      <c r="D837" s="54" t="s">
        <v>1420</v>
      </c>
      <c r="E837" s="123" t="s">
        <v>1422</v>
      </c>
      <c r="F837" s="125" t="s">
        <v>2</v>
      </c>
      <c r="G837" s="777"/>
      <c r="H837" s="363"/>
      <c r="I837" s="406"/>
      <c r="J837" s="339">
        <v>0</v>
      </c>
      <c r="K837" s="340"/>
      <c r="L837" s="341">
        <f t="shared" si="826"/>
        <v>0</v>
      </c>
      <c r="M837" s="342">
        <v>0</v>
      </c>
      <c r="N837" s="343">
        <f t="shared" si="827"/>
        <v>0</v>
      </c>
      <c r="O837" s="344">
        <f t="shared" si="828"/>
        <v>0</v>
      </c>
      <c r="P837" s="51" t="e">
        <f t="shared" si="829"/>
        <v>#DIV/0!</v>
      </c>
      <c r="Q837" s="338">
        <f t="shared" si="830"/>
        <v>0</v>
      </c>
    </row>
    <row r="838" spans="2:17" ht="56.25">
      <c r="B838" s="59" t="s">
        <v>2572</v>
      </c>
      <c r="C838" s="54" t="s">
        <v>806</v>
      </c>
      <c r="D838" s="54" t="s">
        <v>1420</v>
      </c>
      <c r="E838" s="123" t="s">
        <v>1423</v>
      </c>
      <c r="F838" s="125" t="s">
        <v>2</v>
      </c>
      <c r="G838" s="777"/>
      <c r="H838" s="363"/>
      <c r="I838" s="406"/>
      <c r="J838" s="339">
        <v>0</v>
      </c>
      <c r="K838" s="340"/>
      <c r="L838" s="341">
        <f t="shared" si="826"/>
        <v>0</v>
      </c>
      <c r="M838" s="342">
        <v>0</v>
      </c>
      <c r="N838" s="343">
        <f t="shared" si="827"/>
        <v>0</v>
      </c>
      <c r="O838" s="344">
        <f t="shared" si="828"/>
        <v>0</v>
      </c>
      <c r="P838" s="51" t="e">
        <f t="shared" si="829"/>
        <v>#DIV/0!</v>
      </c>
      <c r="Q838" s="338">
        <f t="shared" si="830"/>
        <v>0</v>
      </c>
    </row>
    <row r="839" spans="2:17" ht="45">
      <c r="B839" s="59" t="s">
        <v>2573</v>
      </c>
      <c r="C839" s="54" t="s">
        <v>807</v>
      </c>
      <c r="D839" s="54" t="s">
        <v>1420</v>
      </c>
      <c r="E839" s="123" t="s">
        <v>1424</v>
      </c>
      <c r="F839" s="125" t="s">
        <v>2</v>
      </c>
      <c r="G839" s="777"/>
      <c r="H839" s="363"/>
      <c r="I839" s="406"/>
      <c r="J839" s="339">
        <v>0</v>
      </c>
      <c r="K839" s="340"/>
      <c r="L839" s="341">
        <f t="shared" si="826"/>
        <v>0</v>
      </c>
      <c r="M839" s="342">
        <v>0</v>
      </c>
      <c r="N839" s="343">
        <f t="shared" si="827"/>
        <v>0</v>
      </c>
      <c r="O839" s="344">
        <f t="shared" si="828"/>
        <v>0</v>
      </c>
      <c r="P839" s="51" t="e">
        <f t="shared" si="829"/>
        <v>#DIV/0!</v>
      </c>
      <c r="Q839" s="338">
        <f t="shared" si="830"/>
        <v>0</v>
      </c>
    </row>
    <row r="840" spans="2:17">
      <c r="B840" s="131"/>
      <c r="C840" s="130" t="s">
        <v>809</v>
      </c>
      <c r="D840" s="1009" t="s">
        <v>1425</v>
      </c>
      <c r="E840" s="1010"/>
      <c r="F840" s="1011"/>
      <c r="G840" s="746"/>
      <c r="H840" s="746"/>
      <c r="I840" s="399"/>
      <c r="J840" s="400"/>
      <c r="K840" s="401"/>
      <c r="L840" s="402"/>
      <c r="M840" s="403" t="e">
        <f t="shared" ref="M840:O840" si="831">M841+M842+M843+M844+M845+M846+M847</f>
        <v>#REF!</v>
      </c>
      <c r="N840" s="404" t="e">
        <f t="shared" si="831"/>
        <v>#REF!</v>
      </c>
      <c r="O840" s="405" t="e">
        <f t="shared" si="831"/>
        <v>#REF!</v>
      </c>
      <c r="P840" s="261" t="e">
        <f>ROUND(O840/I840,4)</f>
        <v>#REF!</v>
      </c>
      <c r="Q840" s="399" t="e">
        <f t="shared" ref="Q840" si="832">SUM(Q841:Q847)</f>
        <v>#REF!</v>
      </c>
    </row>
    <row r="841" spans="2:17" ht="56.25">
      <c r="B841" s="59" t="s">
        <v>2574</v>
      </c>
      <c r="C841" s="54" t="s">
        <v>811</v>
      </c>
      <c r="D841" s="128" t="s">
        <v>1426</v>
      </c>
      <c r="E841" s="124" t="s">
        <v>1427</v>
      </c>
      <c r="F841" s="125" t="s">
        <v>2</v>
      </c>
      <c r="G841" s="777"/>
      <c r="H841" s="363"/>
      <c r="I841" s="406"/>
      <c r="J841" s="339">
        <v>0</v>
      </c>
      <c r="K841" s="340"/>
      <c r="L841" s="341">
        <f t="shared" ref="L841:L846" si="833">ROUND(J841+K841,2)</f>
        <v>0</v>
      </c>
      <c r="M841" s="342">
        <v>0</v>
      </c>
      <c r="N841" s="343">
        <f t="shared" ref="N841:N846" si="834">ROUND(K841*H841,2)</f>
        <v>0</v>
      </c>
      <c r="O841" s="344">
        <f t="shared" ref="O841:O846" si="835">ROUND(M841+N841,2)</f>
        <v>0</v>
      </c>
      <c r="P841" s="51" t="e">
        <f t="shared" ref="P841:P846" si="836">ROUND(O841/I841,4)</f>
        <v>#DIV/0!</v>
      </c>
      <c r="Q841" s="338">
        <f t="shared" ref="Q841:Q847" si="837">ROUND(I841-O841,2)</f>
        <v>0</v>
      </c>
    </row>
    <row r="842" spans="2:17" ht="56.25">
      <c r="B842" s="59" t="s">
        <v>2575</v>
      </c>
      <c r="C842" s="54" t="s">
        <v>813</v>
      </c>
      <c r="D842" s="128" t="s">
        <v>1426</v>
      </c>
      <c r="E842" s="124" t="s">
        <v>1428</v>
      </c>
      <c r="F842" s="125" t="s">
        <v>2</v>
      </c>
      <c r="G842" s="777"/>
      <c r="H842" s="363"/>
      <c r="I842" s="406"/>
      <c r="J842" s="339">
        <v>0</v>
      </c>
      <c r="K842" s="340"/>
      <c r="L842" s="341">
        <f t="shared" si="833"/>
        <v>0</v>
      </c>
      <c r="M842" s="342">
        <v>0</v>
      </c>
      <c r="N842" s="343">
        <f t="shared" si="834"/>
        <v>0</v>
      </c>
      <c r="O842" s="344">
        <f t="shared" si="835"/>
        <v>0</v>
      </c>
      <c r="P842" s="51" t="e">
        <f t="shared" si="836"/>
        <v>#DIV/0!</v>
      </c>
      <c r="Q842" s="338">
        <f t="shared" si="837"/>
        <v>0</v>
      </c>
    </row>
    <row r="843" spans="2:17" ht="56.25">
      <c r="B843" s="59" t="s">
        <v>2576</v>
      </c>
      <c r="C843" s="54" t="s">
        <v>815</v>
      </c>
      <c r="D843" s="128" t="s">
        <v>1426</v>
      </c>
      <c r="E843" s="124" t="s">
        <v>1429</v>
      </c>
      <c r="F843" s="125" t="s">
        <v>2</v>
      </c>
      <c r="G843" s="777"/>
      <c r="H843" s="363"/>
      <c r="I843" s="406"/>
      <c r="J843" s="339">
        <v>0</v>
      </c>
      <c r="K843" s="340"/>
      <c r="L843" s="341">
        <f t="shared" si="833"/>
        <v>0</v>
      </c>
      <c r="M843" s="342">
        <v>0</v>
      </c>
      <c r="N843" s="343">
        <f t="shared" si="834"/>
        <v>0</v>
      </c>
      <c r="O843" s="344">
        <f t="shared" si="835"/>
        <v>0</v>
      </c>
      <c r="P843" s="51" t="e">
        <f t="shared" si="836"/>
        <v>#DIV/0!</v>
      </c>
      <c r="Q843" s="338">
        <f t="shared" si="837"/>
        <v>0</v>
      </c>
    </row>
    <row r="844" spans="2:17" ht="67.5">
      <c r="B844" s="59" t="s">
        <v>2577</v>
      </c>
      <c r="C844" s="54" t="s">
        <v>817</v>
      </c>
      <c r="D844" s="128" t="s">
        <v>1426</v>
      </c>
      <c r="E844" s="124" t="s">
        <v>1430</v>
      </c>
      <c r="F844" s="125" t="s">
        <v>2</v>
      </c>
      <c r="G844" s="777"/>
      <c r="H844" s="363"/>
      <c r="I844" s="406"/>
      <c r="J844" s="339">
        <v>0</v>
      </c>
      <c r="K844" s="340"/>
      <c r="L844" s="341">
        <f t="shared" si="833"/>
        <v>0</v>
      </c>
      <c r="M844" s="342">
        <v>0</v>
      </c>
      <c r="N844" s="343">
        <f t="shared" si="834"/>
        <v>0</v>
      </c>
      <c r="O844" s="344">
        <f t="shared" si="835"/>
        <v>0</v>
      </c>
      <c r="P844" s="51" t="e">
        <f t="shared" si="836"/>
        <v>#DIV/0!</v>
      </c>
      <c r="Q844" s="338">
        <f t="shared" si="837"/>
        <v>0</v>
      </c>
    </row>
    <row r="845" spans="2:17" ht="45" customHeight="1">
      <c r="B845" s="59" t="s">
        <v>2578</v>
      </c>
      <c r="C845" s="54" t="s">
        <v>1166</v>
      </c>
      <c r="D845" s="128" t="s">
        <v>1426</v>
      </c>
      <c r="E845" s="124" t="s">
        <v>1431</v>
      </c>
      <c r="F845" s="125" t="s">
        <v>2</v>
      </c>
      <c r="G845" s="777"/>
      <c r="H845" s="363"/>
      <c r="I845" s="406"/>
      <c r="J845" s="339">
        <v>0</v>
      </c>
      <c r="K845" s="340"/>
      <c r="L845" s="341">
        <f t="shared" si="833"/>
        <v>0</v>
      </c>
      <c r="M845" s="342">
        <v>0</v>
      </c>
      <c r="N845" s="343">
        <f t="shared" si="834"/>
        <v>0</v>
      </c>
      <c r="O845" s="344">
        <f t="shared" si="835"/>
        <v>0</v>
      </c>
      <c r="P845" s="51" t="e">
        <f t="shared" si="836"/>
        <v>#DIV/0!</v>
      </c>
      <c r="Q845" s="338">
        <f t="shared" si="837"/>
        <v>0</v>
      </c>
    </row>
    <row r="846" spans="2:17" ht="57" thickBot="1">
      <c r="B846" s="132" t="s">
        <v>2579</v>
      </c>
      <c r="C846" s="127" t="s">
        <v>1168</v>
      </c>
      <c r="D846" s="129" t="s">
        <v>1426</v>
      </c>
      <c r="E846" s="126" t="s">
        <v>1432</v>
      </c>
      <c r="F846" s="739" t="s">
        <v>2</v>
      </c>
      <c r="G846" s="777"/>
      <c r="H846" s="363"/>
      <c r="I846" s="663"/>
      <c r="J846" s="352">
        <v>0</v>
      </c>
      <c r="K846" s="353"/>
      <c r="L846" s="354">
        <f t="shared" si="833"/>
        <v>0</v>
      </c>
      <c r="M846" s="355">
        <v>0</v>
      </c>
      <c r="N846" s="343">
        <f t="shared" si="834"/>
        <v>0</v>
      </c>
      <c r="O846" s="356">
        <f t="shared" si="835"/>
        <v>0</v>
      </c>
      <c r="P846" s="51" t="e">
        <f t="shared" si="836"/>
        <v>#DIV/0!</v>
      </c>
      <c r="Q846" s="351">
        <f t="shared" si="837"/>
        <v>0</v>
      </c>
    </row>
    <row r="847" spans="2:17" ht="117.75" customHeight="1">
      <c r="B847" s="677" t="s">
        <v>2580</v>
      </c>
      <c r="C847" s="678" t="s">
        <v>1170</v>
      </c>
      <c r="D847" s="740" t="s">
        <v>1433</v>
      </c>
      <c r="E847" s="688" t="s">
        <v>1434</v>
      </c>
      <c r="F847" s="741" t="s">
        <v>2</v>
      </c>
      <c r="G847" s="689"/>
      <c r="H847" s="690"/>
      <c r="I847" s="691"/>
      <c r="J847" s="680"/>
      <c r="K847" s="681"/>
      <c r="L847" s="682"/>
      <c r="M847" s="683" t="e">
        <f>#REF!</f>
        <v>#REF!</v>
      </c>
      <c r="N847" s="684" t="e">
        <f>#REF!</f>
        <v>#REF!</v>
      </c>
      <c r="O847" s="685" t="e">
        <f>#REF!</f>
        <v>#REF!</v>
      </c>
      <c r="P847" s="686" t="e">
        <f>ROUND(O847/I847,4)</f>
        <v>#REF!</v>
      </c>
      <c r="Q847" s="679" t="e">
        <f t="shared" si="837"/>
        <v>#REF!</v>
      </c>
    </row>
    <row r="848" spans="2:17">
      <c r="B848" s="133"/>
      <c r="C848" s="134" t="s">
        <v>819</v>
      </c>
      <c r="D848" s="1079" t="s">
        <v>1435</v>
      </c>
      <c r="E848" s="1080"/>
      <c r="F848" s="1081"/>
      <c r="G848" s="751"/>
      <c r="H848" s="751"/>
      <c r="I848" s="538"/>
      <c r="J848" s="539"/>
      <c r="K848" s="540"/>
      <c r="L848" s="541"/>
      <c r="M848" s="542">
        <f t="shared" ref="M848:O848" si="838">M849+M850</f>
        <v>0</v>
      </c>
      <c r="N848" s="543">
        <f t="shared" si="838"/>
        <v>0</v>
      </c>
      <c r="O848" s="544">
        <f t="shared" si="838"/>
        <v>0</v>
      </c>
      <c r="P848" s="270" t="e">
        <f>ROUND(O848/I848,4)</f>
        <v>#DIV/0!</v>
      </c>
      <c r="Q848" s="538">
        <f t="shared" ref="Q848" si="839">SUM(Q849:Q850)</f>
        <v>0</v>
      </c>
    </row>
    <row r="849" spans="2:17" ht="81.75" customHeight="1">
      <c r="B849" s="132" t="s">
        <v>2581</v>
      </c>
      <c r="C849" s="127" t="s">
        <v>821</v>
      </c>
      <c r="D849" s="129" t="s">
        <v>1433</v>
      </c>
      <c r="E849" s="126" t="s">
        <v>1436</v>
      </c>
      <c r="F849" s="125" t="s">
        <v>2</v>
      </c>
      <c r="G849" s="777"/>
      <c r="H849" s="363"/>
      <c r="I849" s="406"/>
      <c r="J849" s="339">
        <v>0</v>
      </c>
      <c r="K849" s="340"/>
      <c r="L849" s="341">
        <f t="shared" ref="L849:L850" si="840">ROUND(J849+K849,2)</f>
        <v>0</v>
      </c>
      <c r="M849" s="342">
        <v>0</v>
      </c>
      <c r="N849" s="343">
        <f t="shared" ref="N849:N850" si="841">ROUND(K849*H849,2)</f>
        <v>0</v>
      </c>
      <c r="O849" s="344">
        <f t="shared" ref="O849:O850" si="842">ROUND(M849+N849,2)</f>
        <v>0</v>
      </c>
      <c r="P849" s="51" t="e">
        <f t="shared" ref="P849:P850" si="843">ROUND(O849/I849,4)</f>
        <v>#DIV/0!</v>
      </c>
      <c r="Q849" s="338">
        <f t="shared" ref="Q849:Q850" si="844">ROUND(I849-O849,2)</f>
        <v>0</v>
      </c>
    </row>
    <row r="850" spans="2:17" ht="56.25" customHeight="1" thickBot="1">
      <c r="B850" s="132" t="s">
        <v>2582</v>
      </c>
      <c r="C850" s="54" t="s">
        <v>822</v>
      </c>
      <c r="D850" s="54" t="s">
        <v>1437</v>
      </c>
      <c r="E850" s="124" t="s">
        <v>1438</v>
      </c>
      <c r="F850" s="125" t="s">
        <v>2</v>
      </c>
      <c r="G850" s="777"/>
      <c r="H850" s="363"/>
      <c r="I850" s="406"/>
      <c r="J850" s="339">
        <v>0</v>
      </c>
      <c r="K850" s="340"/>
      <c r="L850" s="341">
        <f t="shared" si="840"/>
        <v>0</v>
      </c>
      <c r="M850" s="342">
        <v>0</v>
      </c>
      <c r="N850" s="343">
        <f t="shared" si="841"/>
        <v>0</v>
      </c>
      <c r="O850" s="344">
        <f t="shared" si="842"/>
        <v>0</v>
      </c>
      <c r="P850" s="39" t="e">
        <f t="shared" si="843"/>
        <v>#DIV/0!</v>
      </c>
      <c r="Q850" s="338">
        <f t="shared" si="844"/>
        <v>0</v>
      </c>
    </row>
    <row r="851" spans="2:17" ht="22.5" customHeight="1" thickBot="1">
      <c r="B851" s="1000" t="s">
        <v>1440</v>
      </c>
      <c r="C851" s="1001" t="s">
        <v>1150</v>
      </c>
      <c r="D851" s="1001"/>
      <c r="E851" s="1001"/>
      <c r="F851" s="1002"/>
      <c r="G851" s="762"/>
      <c r="H851" s="762"/>
      <c r="I851" s="699"/>
      <c r="J851" s="700"/>
      <c r="K851" s="701"/>
      <c r="L851" s="708"/>
      <c r="M851" s="703" t="e">
        <f>M810+M815+M825+M828+M830+M834+M840+M848</f>
        <v>#REF!</v>
      </c>
      <c r="N851" s="704" t="e">
        <f>N810+N815+N825+N828+N830+N834+N840+N848</f>
        <v>#REF!</v>
      </c>
      <c r="O851" s="705" t="e">
        <f>O810+O815+O825+O828+O830+O834+O840+O848</f>
        <v>#REF!</v>
      </c>
      <c r="P851" s="775" t="e">
        <f>ROUND(O851/I851,4)</f>
        <v>#REF!</v>
      </c>
      <c r="Q851" s="699" t="e">
        <f>Q810+Q815+Q825+Q828+Q830+Q834+Q840+Q848</f>
        <v>#REF!</v>
      </c>
    </row>
    <row r="852" spans="2:17" ht="8.25" customHeight="1" thickBot="1">
      <c r="B852" s="709"/>
      <c r="C852" s="710"/>
      <c r="D852" s="710"/>
      <c r="E852" s="710"/>
      <c r="F852" s="710"/>
      <c r="G852" s="711"/>
      <c r="H852" s="712"/>
      <c r="I852" s="713"/>
      <c r="J852" s="714"/>
      <c r="K852" s="715"/>
      <c r="L852" s="716"/>
      <c r="M852" s="717"/>
      <c r="N852" s="718"/>
      <c r="O852" s="719"/>
      <c r="P852" s="720"/>
      <c r="Q852" s="713"/>
    </row>
    <row r="853" spans="2:17" ht="22.5" customHeight="1">
      <c r="B853" s="84"/>
      <c r="C853" s="85" t="s">
        <v>825</v>
      </c>
      <c r="D853" s="1012" t="s">
        <v>1441</v>
      </c>
      <c r="E853" s="1013"/>
      <c r="F853" s="1013"/>
      <c r="G853" s="742"/>
      <c r="H853" s="742"/>
      <c r="I853" s="323"/>
      <c r="J853" s="437"/>
      <c r="K853" s="438"/>
      <c r="L853" s="537"/>
      <c r="M853" s="440"/>
      <c r="N853" s="441"/>
      <c r="O853" s="442"/>
      <c r="P853" s="443"/>
      <c r="Q853" s="323"/>
    </row>
    <row r="854" spans="2:17">
      <c r="B854" s="148" t="s">
        <v>2583</v>
      </c>
      <c r="C854" s="47" t="s">
        <v>33</v>
      </c>
      <c r="D854" s="54" t="s">
        <v>1442</v>
      </c>
      <c r="E854" s="63" t="s">
        <v>1443</v>
      </c>
      <c r="F854" s="149" t="s">
        <v>2</v>
      </c>
      <c r="G854" s="777"/>
      <c r="H854" s="363"/>
      <c r="I854" s="406"/>
      <c r="J854" s="339">
        <v>0</v>
      </c>
      <c r="K854" s="340"/>
      <c r="L854" s="341">
        <f t="shared" ref="L854:L876" si="845">ROUND(J854+K854,2)</f>
        <v>0</v>
      </c>
      <c r="M854" s="342">
        <v>0</v>
      </c>
      <c r="N854" s="343">
        <f t="shared" ref="N854:N876" si="846">ROUND(K854*H854,2)</f>
        <v>0</v>
      </c>
      <c r="O854" s="344">
        <f t="shared" ref="O854:O876" si="847">ROUND(M854+N854,2)</f>
        <v>0</v>
      </c>
      <c r="P854" s="51" t="e">
        <f t="shared" ref="P854:P876" si="848">ROUND(O854/I854,4)</f>
        <v>#DIV/0!</v>
      </c>
      <c r="Q854" s="338">
        <f t="shared" ref="Q854:Q876" si="849">ROUND(I854-O854,2)</f>
        <v>0</v>
      </c>
    </row>
    <row r="855" spans="2:17">
      <c r="B855" s="148" t="s">
        <v>2584</v>
      </c>
      <c r="C855" s="47" t="s">
        <v>34</v>
      </c>
      <c r="D855" s="54" t="s">
        <v>1442</v>
      </c>
      <c r="E855" s="63" t="s">
        <v>1444</v>
      </c>
      <c r="F855" s="149" t="s">
        <v>2</v>
      </c>
      <c r="G855" s="777"/>
      <c r="H855" s="363"/>
      <c r="I855" s="406"/>
      <c r="J855" s="339">
        <v>0</v>
      </c>
      <c r="K855" s="340"/>
      <c r="L855" s="341">
        <f t="shared" si="845"/>
        <v>0</v>
      </c>
      <c r="M855" s="342">
        <v>0</v>
      </c>
      <c r="N855" s="343">
        <f t="shared" si="846"/>
        <v>0</v>
      </c>
      <c r="O855" s="344">
        <f t="shared" si="847"/>
        <v>0</v>
      </c>
      <c r="P855" s="51" t="e">
        <f t="shared" si="848"/>
        <v>#DIV/0!</v>
      </c>
      <c r="Q855" s="338">
        <f t="shared" si="849"/>
        <v>0</v>
      </c>
    </row>
    <row r="856" spans="2:17">
      <c r="B856" s="148" t="s">
        <v>2585</v>
      </c>
      <c r="C856" s="47" t="s">
        <v>692</v>
      </c>
      <c r="D856" s="54" t="s">
        <v>1442</v>
      </c>
      <c r="E856" s="63" t="s">
        <v>1445</v>
      </c>
      <c r="F856" s="149" t="s">
        <v>2</v>
      </c>
      <c r="G856" s="777"/>
      <c r="H856" s="363"/>
      <c r="I856" s="406"/>
      <c r="J856" s="339">
        <v>0</v>
      </c>
      <c r="K856" s="340"/>
      <c r="L856" s="341">
        <f t="shared" si="845"/>
        <v>0</v>
      </c>
      <c r="M856" s="342">
        <v>0</v>
      </c>
      <c r="N856" s="343">
        <f t="shared" si="846"/>
        <v>0</v>
      </c>
      <c r="O856" s="344">
        <f t="shared" si="847"/>
        <v>0</v>
      </c>
      <c r="P856" s="51" t="e">
        <f t="shared" si="848"/>
        <v>#DIV/0!</v>
      </c>
      <c r="Q856" s="338">
        <f t="shared" si="849"/>
        <v>0</v>
      </c>
    </row>
    <row r="857" spans="2:17" ht="22.5">
      <c r="B857" s="148" t="s">
        <v>2586</v>
      </c>
      <c r="C857" s="47" t="s">
        <v>760</v>
      </c>
      <c r="D857" s="54" t="s">
        <v>1442</v>
      </c>
      <c r="E857" s="63" t="s">
        <v>1446</v>
      </c>
      <c r="F857" s="149" t="s">
        <v>2</v>
      </c>
      <c r="G857" s="777"/>
      <c r="H857" s="363"/>
      <c r="I857" s="406"/>
      <c r="J857" s="339">
        <v>0</v>
      </c>
      <c r="K857" s="340"/>
      <c r="L857" s="341">
        <f t="shared" si="845"/>
        <v>0</v>
      </c>
      <c r="M857" s="342">
        <v>0</v>
      </c>
      <c r="N857" s="343">
        <f t="shared" si="846"/>
        <v>0</v>
      </c>
      <c r="O857" s="344">
        <f t="shared" si="847"/>
        <v>0</v>
      </c>
      <c r="P857" s="51" t="e">
        <f t="shared" si="848"/>
        <v>#DIV/0!</v>
      </c>
      <c r="Q857" s="338">
        <f t="shared" si="849"/>
        <v>0</v>
      </c>
    </row>
    <row r="858" spans="2:17">
      <c r="B858" s="148" t="s">
        <v>2587</v>
      </c>
      <c r="C858" s="47" t="s">
        <v>35</v>
      </c>
      <c r="D858" s="54" t="s">
        <v>1442</v>
      </c>
      <c r="E858" s="63" t="s">
        <v>1447</v>
      </c>
      <c r="F858" s="149" t="s">
        <v>2</v>
      </c>
      <c r="G858" s="777"/>
      <c r="H858" s="363"/>
      <c r="I858" s="406"/>
      <c r="J858" s="339">
        <v>0</v>
      </c>
      <c r="K858" s="340"/>
      <c r="L858" s="341">
        <f t="shared" si="845"/>
        <v>0</v>
      </c>
      <c r="M858" s="342">
        <v>0</v>
      </c>
      <c r="N858" s="343">
        <f t="shared" si="846"/>
        <v>0</v>
      </c>
      <c r="O858" s="344">
        <f t="shared" si="847"/>
        <v>0</v>
      </c>
      <c r="P858" s="51" t="e">
        <f t="shared" si="848"/>
        <v>#DIV/0!</v>
      </c>
      <c r="Q858" s="338">
        <f t="shared" si="849"/>
        <v>0</v>
      </c>
    </row>
    <row r="859" spans="2:17">
      <c r="B859" s="148" t="s">
        <v>2588</v>
      </c>
      <c r="C859" s="47" t="s">
        <v>801</v>
      </c>
      <c r="D859" s="54" t="s">
        <v>1442</v>
      </c>
      <c r="E859" s="63" t="s">
        <v>1448</v>
      </c>
      <c r="F859" s="149" t="s">
        <v>2</v>
      </c>
      <c r="G859" s="777"/>
      <c r="H859" s="363"/>
      <c r="I859" s="406"/>
      <c r="J859" s="339">
        <v>0</v>
      </c>
      <c r="K859" s="340"/>
      <c r="L859" s="341">
        <f t="shared" si="845"/>
        <v>0</v>
      </c>
      <c r="M859" s="342">
        <v>0</v>
      </c>
      <c r="N859" s="343">
        <f t="shared" si="846"/>
        <v>0</v>
      </c>
      <c r="O859" s="344">
        <f t="shared" si="847"/>
        <v>0</v>
      </c>
      <c r="P859" s="51" t="e">
        <f t="shared" si="848"/>
        <v>#DIV/0!</v>
      </c>
      <c r="Q859" s="338">
        <f t="shared" si="849"/>
        <v>0</v>
      </c>
    </row>
    <row r="860" spans="2:17">
      <c r="B860" s="148" t="s">
        <v>2589</v>
      </c>
      <c r="C860" s="47" t="s">
        <v>809</v>
      </c>
      <c r="D860" s="54" t="s">
        <v>1442</v>
      </c>
      <c r="E860" s="63" t="s">
        <v>1449</v>
      </c>
      <c r="F860" s="149" t="s">
        <v>2</v>
      </c>
      <c r="G860" s="777"/>
      <c r="H860" s="363"/>
      <c r="I860" s="406"/>
      <c r="J860" s="339">
        <v>0</v>
      </c>
      <c r="K860" s="340"/>
      <c r="L860" s="341">
        <f t="shared" si="845"/>
        <v>0</v>
      </c>
      <c r="M860" s="342">
        <v>0</v>
      </c>
      <c r="N860" s="343">
        <f t="shared" si="846"/>
        <v>0</v>
      </c>
      <c r="O860" s="344">
        <f t="shared" si="847"/>
        <v>0</v>
      </c>
      <c r="P860" s="51" t="e">
        <f t="shared" si="848"/>
        <v>#DIV/0!</v>
      </c>
      <c r="Q860" s="338">
        <f t="shared" si="849"/>
        <v>0</v>
      </c>
    </row>
    <row r="861" spans="2:17">
      <c r="B861" s="148" t="s">
        <v>2590</v>
      </c>
      <c r="C861" s="47" t="s">
        <v>819</v>
      </c>
      <c r="D861" s="54" t="s">
        <v>1442</v>
      </c>
      <c r="E861" s="63" t="s">
        <v>1450</v>
      </c>
      <c r="F861" s="149" t="s">
        <v>2</v>
      </c>
      <c r="G861" s="777"/>
      <c r="H861" s="363"/>
      <c r="I861" s="406"/>
      <c r="J861" s="339">
        <v>0</v>
      </c>
      <c r="K861" s="340"/>
      <c r="L861" s="341">
        <f t="shared" si="845"/>
        <v>0</v>
      </c>
      <c r="M861" s="342">
        <v>0</v>
      </c>
      <c r="N861" s="343">
        <f t="shared" si="846"/>
        <v>0</v>
      </c>
      <c r="O861" s="344">
        <f t="shared" si="847"/>
        <v>0</v>
      </c>
      <c r="P861" s="51" t="e">
        <f t="shared" si="848"/>
        <v>#DIV/0!</v>
      </c>
      <c r="Q861" s="338">
        <f t="shared" si="849"/>
        <v>0</v>
      </c>
    </row>
    <row r="862" spans="2:17">
      <c r="B862" s="148" t="s">
        <v>2591</v>
      </c>
      <c r="C862" s="47" t="s">
        <v>825</v>
      </c>
      <c r="D862" s="54" t="s">
        <v>1442</v>
      </c>
      <c r="E862" s="63" t="s">
        <v>1451</v>
      </c>
      <c r="F862" s="149" t="s">
        <v>2</v>
      </c>
      <c r="G862" s="777"/>
      <c r="H862" s="363"/>
      <c r="I862" s="406"/>
      <c r="J862" s="339">
        <v>0</v>
      </c>
      <c r="K862" s="340"/>
      <c r="L862" s="341">
        <f t="shared" si="845"/>
        <v>0</v>
      </c>
      <c r="M862" s="342">
        <v>0</v>
      </c>
      <c r="N862" s="343">
        <f t="shared" si="846"/>
        <v>0</v>
      </c>
      <c r="O862" s="344">
        <f t="shared" si="847"/>
        <v>0</v>
      </c>
      <c r="P862" s="51" t="e">
        <f t="shared" si="848"/>
        <v>#DIV/0!</v>
      </c>
      <c r="Q862" s="338">
        <f t="shared" si="849"/>
        <v>0</v>
      </c>
    </row>
    <row r="863" spans="2:17">
      <c r="B863" s="148" t="s">
        <v>2592</v>
      </c>
      <c r="C863" s="47" t="s">
        <v>831</v>
      </c>
      <c r="D863" s="54" t="s">
        <v>1442</v>
      </c>
      <c r="E863" s="63" t="s">
        <v>1452</v>
      </c>
      <c r="F863" s="149" t="s">
        <v>2</v>
      </c>
      <c r="G863" s="777"/>
      <c r="H863" s="363"/>
      <c r="I863" s="406"/>
      <c r="J863" s="339">
        <v>0</v>
      </c>
      <c r="K863" s="340"/>
      <c r="L863" s="341">
        <f t="shared" si="845"/>
        <v>0</v>
      </c>
      <c r="M863" s="342">
        <v>0</v>
      </c>
      <c r="N863" s="343">
        <f t="shared" si="846"/>
        <v>0</v>
      </c>
      <c r="O863" s="344">
        <f t="shared" si="847"/>
        <v>0</v>
      </c>
      <c r="P863" s="51" t="e">
        <f t="shared" si="848"/>
        <v>#DIV/0!</v>
      </c>
      <c r="Q863" s="338">
        <f t="shared" si="849"/>
        <v>0</v>
      </c>
    </row>
    <row r="864" spans="2:17">
      <c r="B864" s="148" t="s">
        <v>2593</v>
      </c>
      <c r="C864" s="47" t="s">
        <v>836</v>
      </c>
      <c r="D864" s="54" t="s">
        <v>1442</v>
      </c>
      <c r="E864" s="63" t="s">
        <v>1453</v>
      </c>
      <c r="F864" s="149" t="s">
        <v>2</v>
      </c>
      <c r="G864" s="777"/>
      <c r="H864" s="363"/>
      <c r="I864" s="406"/>
      <c r="J864" s="339">
        <v>0</v>
      </c>
      <c r="K864" s="340"/>
      <c r="L864" s="341">
        <f t="shared" si="845"/>
        <v>0</v>
      </c>
      <c r="M864" s="342">
        <v>0</v>
      </c>
      <c r="N864" s="343">
        <f t="shared" si="846"/>
        <v>0</v>
      </c>
      <c r="O864" s="344">
        <f t="shared" si="847"/>
        <v>0</v>
      </c>
      <c r="P864" s="51" t="e">
        <f t="shared" si="848"/>
        <v>#DIV/0!</v>
      </c>
      <c r="Q864" s="338">
        <f t="shared" si="849"/>
        <v>0</v>
      </c>
    </row>
    <row r="865" spans="2:17">
      <c r="B865" s="148" t="s">
        <v>2594</v>
      </c>
      <c r="C865" s="47" t="s">
        <v>1454</v>
      </c>
      <c r="D865" s="54" t="s">
        <v>1442</v>
      </c>
      <c r="E865" s="63" t="s">
        <v>1455</v>
      </c>
      <c r="F865" s="149" t="s">
        <v>2</v>
      </c>
      <c r="G865" s="777"/>
      <c r="H865" s="363"/>
      <c r="I865" s="406"/>
      <c r="J865" s="339">
        <v>0</v>
      </c>
      <c r="K865" s="340"/>
      <c r="L865" s="341">
        <f t="shared" si="845"/>
        <v>0</v>
      </c>
      <c r="M865" s="342">
        <v>0</v>
      </c>
      <c r="N865" s="343">
        <f t="shared" si="846"/>
        <v>0</v>
      </c>
      <c r="O865" s="344">
        <f t="shared" si="847"/>
        <v>0</v>
      </c>
      <c r="P865" s="51" t="e">
        <f t="shared" si="848"/>
        <v>#DIV/0!</v>
      </c>
      <c r="Q865" s="338">
        <f t="shared" si="849"/>
        <v>0</v>
      </c>
    </row>
    <row r="866" spans="2:17">
      <c r="B866" s="148" t="s">
        <v>2595</v>
      </c>
      <c r="C866" s="47" t="s">
        <v>1456</v>
      </c>
      <c r="D866" s="54" t="s">
        <v>1442</v>
      </c>
      <c r="E866" s="63" t="s">
        <v>1457</v>
      </c>
      <c r="F866" s="149" t="s">
        <v>2</v>
      </c>
      <c r="G866" s="777"/>
      <c r="H866" s="363"/>
      <c r="I866" s="406"/>
      <c r="J866" s="339">
        <v>0</v>
      </c>
      <c r="K866" s="340"/>
      <c r="L866" s="341">
        <f t="shared" si="845"/>
        <v>0</v>
      </c>
      <c r="M866" s="342">
        <v>0</v>
      </c>
      <c r="N866" s="343">
        <f t="shared" si="846"/>
        <v>0</v>
      </c>
      <c r="O866" s="344">
        <f t="shared" si="847"/>
        <v>0</v>
      </c>
      <c r="P866" s="51" t="e">
        <f t="shared" si="848"/>
        <v>#DIV/0!</v>
      </c>
      <c r="Q866" s="338">
        <f t="shared" si="849"/>
        <v>0</v>
      </c>
    </row>
    <row r="867" spans="2:17" ht="22.5">
      <c r="B867" s="148" t="s">
        <v>2596</v>
      </c>
      <c r="C867" s="47" t="s">
        <v>1458</v>
      </c>
      <c r="D867" s="54" t="s">
        <v>1442</v>
      </c>
      <c r="E867" s="63" t="s">
        <v>1459</v>
      </c>
      <c r="F867" s="149" t="s">
        <v>2</v>
      </c>
      <c r="G867" s="777"/>
      <c r="H867" s="363"/>
      <c r="I867" s="406"/>
      <c r="J867" s="339">
        <v>0</v>
      </c>
      <c r="K867" s="340"/>
      <c r="L867" s="341">
        <f t="shared" si="845"/>
        <v>0</v>
      </c>
      <c r="M867" s="342">
        <v>0</v>
      </c>
      <c r="N867" s="343">
        <f t="shared" si="846"/>
        <v>0</v>
      </c>
      <c r="O867" s="344">
        <f t="shared" si="847"/>
        <v>0</v>
      </c>
      <c r="P867" s="51" t="e">
        <f t="shared" si="848"/>
        <v>#DIV/0!</v>
      </c>
      <c r="Q867" s="338">
        <f t="shared" si="849"/>
        <v>0</v>
      </c>
    </row>
    <row r="868" spans="2:17">
      <c r="B868" s="148" t="s">
        <v>2597</v>
      </c>
      <c r="C868" s="47" t="s">
        <v>1460</v>
      </c>
      <c r="D868" s="54" t="s">
        <v>1442</v>
      </c>
      <c r="E868" s="63" t="s">
        <v>1461</v>
      </c>
      <c r="F868" s="149" t="s">
        <v>2</v>
      </c>
      <c r="G868" s="777"/>
      <c r="H868" s="363"/>
      <c r="I868" s="406"/>
      <c r="J868" s="339">
        <v>0</v>
      </c>
      <c r="K868" s="340"/>
      <c r="L868" s="341">
        <f t="shared" si="845"/>
        <v>0</v>
      </c>
      <c r="M868" s="342">
        <v>0</v>
      </c>
      <c r="N868" s="343">
        <f t="shared" si="846"/>
        <v>0</v>
      </c>
      <c r="O868" s="344">
        <f t="shared" si="847"/>
        <v>0</v>
      </c>
      <c r="P868" s="51" t="e">
        <f t="shared" si="848"/>
        <v>#DIV/0!</v>
      </c>
      <c r="Q868" s="338">
        <f t="shared" si="849"/>
        <v>0</v>
      </c>
    </row>
    <row r="869" spans="2:17">
      <c r="B869" s="148" t="s">
        <v>2598</v>
      </c>
      <c r="C869" s="47" t="s">
        <v>1462</v>
      </c>
      <c r="D869" s="54" t="s">
        <v>1442</v>
      </c>
      <c r="E869" s="63" t="s">
        <v>1463</v>
      </c>
      <c r="F869" s="149" t="s">
        <v>2</v>
      </c>
      <c r="G869" s="777"/>
      <c r="H869" s="363"/>
      <c r="I869" s="406"/>
      <c r="J869" s="339">
        <v>0</v>
      </c>
      <c r="K869" s="340"/>
      <c r="L869" s="341">
        <f t="shared" si="845"/>
        <v>0</v>
      </c>
      <c r="M869" s="342">
        <v>0</v>
      </c>
      <c r="N869" s="343">
        <f t="shared" si="846"/>
        <v>0</v>
      </c>
      <c r="O869" s="344">
        <f t="shared" si="847"/>
        <v>0</v>
      </c>
      <c r="P869" s="51" t="e">
        <f t="shared" si="848"/>
        <v>#DIV/0!</v>
      </c>
      <c r="Q869" s="338">
        <f t="shared" si="849"/>
        <v>0</v>
      </c>
    </row>
    <row r="870" spans="2:17">
      <c r="B870" s="148" t="s">
        <v>2599</v>
      </c>
      <c r="C870" s="47" t="s">
        <v>1464</v>
      </c>
      <c r="D870" s="54" t="s">
        <v>1442</v>
      </c>
      <c r="E870" s="63" t="s">
        <v>1465</v>
      </c>
      <c r="F870" s="149" t="s">
        <v>2</v>
      </c>
      <c r="G870" s="777"/>
      <c r="H870" s="363"/>
      <c r="I870" s="406"/>
      <c r="J870" s="339">
        <v>0</v>
      </c>
      <c r="K870" s="340"/>
      <c r="L870" s="341">
        <f t="shared" si="845"/>
        <v>0</v>
      </c>
      <c r="M870" s="342">
        <v>0</v>
      </c>
      <c r="N870" s="343">
        <f t="shared" si="846"/>
        <v>0</v>
      </c>
      <c r="O870" s="344">
        <f t="shared" si="847"/>
        <v>0</v>
      </c>
      <c r="P870" s="51" t="e">
        <f t="shared" si="848"/>
        <v>#DIV/0!</v>
      </c>
      <c r="Q870" s="338">
        <f t="shared" si="849"/>
        <v>0</v>
      </c>
    </row>
    <row r="871" spans="2:17" ht="22.5">
      <c r="B871" s="148" t="s">
        <v>2600</v>
      </c>
      <c r="C871" s="47" t="s">
        <v>1466</v>
      </c>
      <c r="D871" s="54" t="s">
        <v>1442</v>
      </c>
      <c r="E871" s="63" t="s">
        <v>1467</v>
      </c>
      <c r="F871" s="149" t="s">
        <v>2</v>
      </c>
      <c r="G871" s="777"/>
      <c r="H871" s="363"/>
      <c r="I871" s="406"/>
      <c r="J871" s="339">
        <v>0</v>
      </c>
      <c r="K871" s="340"/>
      <c r="L871" s="341">
        <f t="shared" si="845"/>
        <v>0</v>
      </c>
      <c r="M871" s="342">
        <v>0</v>
      </c>
      <c r="N871" s="343">
        <f t="shared" si="846"/>
        <v>0</v>
      </c>
      <c r="O871" s="344">
        <f t="shared" si="847"/>
        <v>0</v>
      </c>
      <c r="P871" s="51" t="e">
        <f t="shared" si="848"/>
        <v>#DIV/0!</v>
      </c>
      <c r="Q871" s="338">
        <f t="shared" si="849"/>
        <v>0</v>
      </c>
    </row>
    <row r="872" spans="2:17">
      <c r="B872" s="148" t="s">
        <v>2601</v>
      </c>
      <c r="C872" s="47" t="s">
        <v>1468</v>
      </c>
      <c r="D872" s="54" t="s">
        <v>1442</v>
      </c>
      <c r="E872" s="63" t="s">
        <v>1469</v>
      </c>
      <c r="F872" s="149" t="s">
        <v>2</v>
      </c>
      <c r="G872" s="777"/>
      <c r="H872" s="363"/>
      <c r="I872" s="406"/>
      <c r="J872" s="339">
        <v>0</v>
      </c>
      <c r="K872" s="340"/>
      <c r="L872" s="341">
        <f t="shared" si="845"/>
        <v>0</v>
      </c>
      <c r="M872" s="342">
        <v>0</v>
      </c>
      <c r="N872" s="343">
        <f t="shared" si="846"/>
        <v>0</v>
      </c>
      <c r="O872" s="344">
        <f t="shared" si="847"/>
        <v>0</v>
      </c>
      <c r="P872" s="51" t="e">
        <f t="shared" si="848"/>
        <v>#DIV/0!</v>
      </c>
      <c r="Q872" s="338">
        <f t="shared" si="849"/>
        <v>0</v>
      </c>
    </row>
    <row r="873" spans="2:17" ht="22.5">
      <c r="B873" s="148" t="s">
        <v>2602</v>
      </c>
      <c r="C873" s="47" t="s">
        <v>1470</v>
      </c>
      <c r="D873" s="54" t="s">
        <v>1442</v>
      </c>
      <c r="E873" s="63" t="s">
        <v>1471</v>
      </c>
      <c r="F873" s="149" t="s">
        <v>2</v>
      </c>
      <c r="G873" s="777"/>
      <c r="H873" s="363"/>
      <c r="I873" s="406"/>
      <c r="J873" s="339">
        <v>0</v>
      </c>
      <c r="K873" s="340"/>
      <c r="L873" s="341">
        <f t="shared" si="845"/>
        <v>0</v>
      </c>
      <c r="M873" s="342">
        <v>0</v>
      </c>
      <c r="N873" s="343">
        <f t="shared" si="846"/>
        <v>0</v>
      </c>
      <c r="O873" s="344">
        <f t="shared" si="847"/>
        <v>0</v>
      </c>
      <c r="P873" s="51" t="e">
        <f t="shared" si="848"/>
        <v>#DIV/0!</v>
      </c>
      <c r="Q873" s="338">
        <f t="shared" si="849"/>
        <v>0</v>
      </c>
    </row>
    <row r="874" spans="2:17" ht="22.5">
      <c r="B874" s="148" t="s">
        <v>2603</v>
      </c>
      <c r="C874" s="47" t="s">
        <v>1472</v>
      </c>
      <c r="D874" s="54" t="s">
        <v>1442</v>
      </c>
      <c r="E874" s="63" t="s">
        <v>1473</v>
      </c>
      <c r="F874" s="149" t="s">
        <v>2</v>
      </c>
      <c r="G874" s="777"/>
      <c r="H874" s="363"/>
      <c r="I874" s="406"/>
      <c r="J874" s="339">
        <v>0</v>
      </c>
      <c r="K874" s="340"/>
      <c r="L874" s="341">
        <f t="shared" si="845"/>
        <v>0</v>
      </c>
      <c r="M874" s="342">
        <v>0</v>
      </c>
      <c r="N874" s="343">
        <f t="shared" si="846"/>
        <v>0</v>
      </c>
      <c r="O874" s="344">
        <f t="shared" si="847"/>
        <v>0</v>
      </c>
      <c r="P874" s="51" t="e">
        <f t="shared" si="848"/>
        <v>#DIV/0!</v>
      </c>
      <c r="Q874" s="338">
        <f t="shared" si="849"/>
        <v>0</v>
      </c>
    </row>
    <row r="875" spans="2:17" ht="22.5">
      <c r="B875" s="148" t="s">
        <v>2604</v>
      </c>
      <c r="C875" s="47" t="s">
        <v>1474</v>
      </c>
      <c r="D875" s="54" t="s">
        <v>1442</v>
      </c>
      <c r="E875" s="63" t="s">
        <v>1475</v>
      </c>
      <c r="F875" s="149" t="s">
        <v>2</v>
      </c>
      <c r="G875" s="777"/>
      <c r="H875" s="363"/>
      <c r="I875" s="406"/>
      <c r="J875" s="339">
        <v>0</v>
      </c>
      <c r="K875" s="340"/>
      <c r="L875" s="341">
        <f t="shared" si="845"/>
        <v>0</v>
      </c>
      <c r="M875" s="342">
        <v>0</v>
      </c>
      <c r="N875" s="343">
        <f t="shared" si="846"/>
        <v>0</v>
      </c>
      <c r="O875" s="344">
        <f t="shared" si="847"/>
        <v>0</v>
      </c>
      <c r="P875" s="51" t="e">
        <f t="shared" si="848"/>
        <v>#DIV/0!</v>
      </c>
      <c r="Q875" s="338">
        <f t="shared" si="849"/>
        <v>0</v>
      </c>
    </row>
    <row r="876" spans="2:17" ht="15" thickBot="1">
      <c r="B876" s="148" t="s">
        <v>2605</v>
      </c>
      <c r="C876" s="47" t="s">
        <v>1476</v>
      </c>
      <c r="D876" s="54" t="s">
        <v>1442</v>
      </c>
      <c r="E876" s="63" t="s">
        <v>1477</v>
      </c>
      <c r="F876" s="149" t="s">
        <v>2</v>
      </c>
      <c r="G876" s="777"/>
      <c r="H876" s="363"/>
      <c r="I876" s="406"/>
      <c r="J876" s="339">
        <v>0</v>
      </c>
      <c r="K876" s="340"/>
      <c r="L876" s="341">
        <f t="shared" si="845"/>
        <v>0</v>
      </c>
      <c r="M876" s="342">
        <v>0</v>
      </c>
      <c r="N876" s="343">
        <f t="shared" si="846"/>
        <v>0</v>
      </c>
      <c r="O876" s="344">
        <f t="shared" si="847"/>
        <v>0</v>
      </c>
      <c r="P876" s="39" t="e">
        <f t="shared" si="848"/>
        <v>#DIV/0!</v>
      </c>
      <c r="Q876" s="338">
        <f t="shared" si="849"/>
        <v>0</v>
      </c>
    </row>
    <row r="877" spans="2:17" ht="22.5" customHeight="1" thickBot="1">
      <c r="B877" s="1000" t="s">
        <v>1478</v>
      </c>
      <c r="C877" s="1001" t="s">
        <v>1150</v>
      </c>
      <c r="D877" s="1001"/>
      <c r="E877" s="1001"/>
      <c r="F877" s="1002"/>
      <c r="G877" s="762"/>
      <c r="H877" s="762"/>
      <c r="I877" s="699"/>
      <c r="J877" s="700"/>
      <c r="K877" s="701"/>
      <c r="L877" s="708"/>
      <c r="M877" s="703">
        <f t="shared" ref="M877:Q877" si="850">SUM(M854:M876)</f>
        <v>0</v>
      </c>
      <c r="N877" s="704">
        <f t="shared" si="850"/>
        <v>0</v>
      </c>
      <c r="O877" s="705">
        <f t="shared" si="850"/>
        <v>0</v>
      </c>
      <c r="P877" s="775" t="e">
        <f>ROUND(O877/I877,4)</f>
        <v>#DIV/0!</v>
      </c>
      <c r="Q877" s="699">
        <f t="shared" si="850"/>
        <v>0</v>
      </c>
    </row>
    <row r="878" spans="2:17" ht="8.25" customHeight="1" thickBot="1">
      <c r="B878" s="709"/>
      <c r="C878" s="710"/>
      <c r="D878" s="710"/>
      <c r="E878" s="710"/>
      <c r="F878" s="710"/>
      <c r="G878" s="711"/>
      <c r="H878" s="712"/>
      <c r="I878" s="713"/>
      <c r="J878" s="714"/>
      <c r="K878" s="715"/>
      <c r="L878" s="716"/>
      <c r="M878" s="717"/>
      <c r="N878" s="718"/>
      <c r="O878" s="719"/>
      <c r="P878" s="720"/>
      <c r="Q878" s="713"/>
    </row>
    <row r="879" spans="2:17" ht="22.5" customHeight="1" thickBot="1">
      <c r="B879" s="526"/>
      <c r="C879" s="521" t="s">
        <v>831</v>
      </c>
      <c r="D879" s="1071" t="s">
        <v>1479</v>
      </c>
      <c r="E879" s="1072"/>
      <c r="F879" s="1072"/>
      <c r="G879" s="748"/>
      <c r="H879" s="748"/>
      <c r="I879" s="522"/>
      <c r="J879" s="545"/>
      <c r="K879" s="546"/>
      <c r="L879" s="547"/>
      <c r="M879" s="548"/>
      <c r="N879" s="549"/>
      <c r="O879" s="550"/>
      <c r="P879" s="551"/>
      <c r="Q879" s="522"/>
    </row>
    <row r="880" spans="2:17" ht="22.5" customHeight="1" thickTop="1">
      <c r="B880" s="121"/>
      <c r="C880" s="111" t="s">
        <v>1480</v>
      </c>
      <c r="D880" s="1076" t="s">
        <v>1481</v>
      </c>
      <c r="E880" s="1077"/>
      <c r="F880" s="1078"/>
      <c r="G880" s="747"/>
      <c r="H880" s="747"/>
      <c r="I880" s="382"/>
      <c r="J880" s="462"/>
      <c r="K880" s="463"/>
      <c r="L880" s="486"/>
      <c r="M880" s="465">
        <f t="shared" ref="M880:Q880" si="851">SUM(M881:M913)</f>
        <v>0</v>
      </c>
      <c r="N880" s="466">
        <f t="shared" si="851"/>
        <v>0</v>
      </c>
      <c r="O880" s="467">
        <f t="shared" si="851"/>
        <v>0</v>
      </c>
      <c r="P880" s="269" t="e">
        <f>ROUND(O880/I880,4)</f>
        <v>#DIV/0!</v>
      </c>
      <c r="Q880" s="382">
        <f t="shared" si="851"/>
        <v>0</v>
      </c>
    </row>
    <row r="881" spans="2:17">
      <c r="B881" s="59" t="s">
        <v>2606</v>
      </c>
      <c r="C881" s="54" t="s">
        <v>1482</v>
      </c>
      <c r="D881" s="154" t="s">
        <v>1483</v>
      </c>
      <c r="E881" s="63" t="s">
        <v>1484</v>
      </c>
      <c r="F881" s="337" t="s">
        <v>2</v>
      </c>
      <c r="G881" s="777"/>
      <c r="H881" s="363"/>
      <c r="I881" s="406"/>
      <c r="J881" s="339">
        <v>0</v>
      </c>
      <c r="K881" s="340"/>
      <c r="L881" s="341">
        <f t="shared" ref="L881:L913" si="852">ROUND(J881+K881,2)</f>
        <v>0</v>
      </c>
      <c r="M881" s="342">
        <v>0</v>
      </c>
      <c r="N881" s="343">
        <f t="shared" ref="N881:N913" si="853">ROUND(K881*H881,2)</f>
        <v>0</v>
      </c>
      <c r="O881" s="344">
        <f t="shared" ref="O881:O913" si="854">ROUND(M881+N881,2)</f>
        <v>0</v>
      </c>
      <c r="P881" s="51" t="e">
        <f t="shared" ref="P881:P913" si="855">ROUND(O881/I881,4)</f>
        <v>#DIV/0!</v>
      </c>
      <c r="Q881" s="338">
        <f t="shared" ref="Q881:Q913" si="856">ROUND(I881-O881,2)</f>
        <v>0</v>
      </c>
    </row>
    <row r="882" spans="2:17">
      <c r="B882" s="59" t="s">
        <v>2607</v>
      </c>
      <c r="C882" s="54" t="s">
        <v>1485</v>
      </c>
      <c r="D882" s="154" t="s">
        <v>1483</v>
      </c>
      <c r="E882" s="63" t="s">
        <v>1486</v>
      </c>
      <c r="F882" s="337" t="s">
        <v>2</v>
      </c>
      <c r="G882" s="777"/>
      <c r="H882" s="363"/>
      <c r="I882" s="406"/>
      <c r="J882" s="339">
        <v>0</v>
      </c>
      <c r="K882" s="340"/>
      <c r="L882" s="341">
        <f t="shared" si="852"/>
        <v>0</v>
      </c>
      <c r="M882" s="342">
        <v>0</v>
      </c>
      <c r="N882" s="343">
        <f t="shared" si="853"/>
        <v>0</v>
      </c>
      <c r="O882" s="344">
        <f t="shared" si="854"/>
        <v>0</v>
      </c>
      <c r="P882" s="51" t="e">
        <f t="shared" si="855"/>
        <v>#DIV/0!</v>
      </c>
      <c r="Q882" s="338">
        <f t="shared" si="856"/>
        <v>0</v>
      </c>
    </row>
    <row r="883" spans="2:17">
      <c r="B883" s="59" t="s">
        <v>2608</v>
      </c>
      <c r="C883" s="54" t="s">
        <v>1487</v>
      </c>
      <c r="D883" s="154" t="s">
        <v>1483</v>
      </c>
      <c r="E883" s="63" t="s">
        <v>1488</v>
      </c>
      <c r="F883" s="337" t="s">
        <v>2</v>
      </c>
      <c r="G883" s="777"/>
      <c r="H883" s="363"/>
      <c r="I883" s="406"/>
      <c r="J883" s="339">
        <v>0</v>
      </c>
      <c r="K883" s="340"/>
      <c r="L883" s="341">
        <f t="shared" si="852"/>
        <v>0</v>
      </c>
      <c r="M883" s="342">
        <v>0</v>
      </c>
      <c r="N883" s="343">
        <f t="shared" si="853"/>
        <v>0</v>
      </c>
      <c r="O883" s="344">
        <f t="shared" si="854"/>
        <v>0</v>
      </c>
      <c r="P883" s="51" t="e">
        <f t="shared" si="855"/>
        <v>#DIV/0!</v>
      </c>
      <c r="Q883" s="338">
        <f t="shared" si="856"/>
        <v>0</v>
      </c>
    </row>
    <row r="884" spans="2:17">
      <c r="B884" s="59" t="s">
        <v>2609</v>
      </c>
      <c r="C884" s="552" t="s">
        <v>1489</v>
      </c>
      <c r="D884" s="154" t="s">
        <v>1483</v>
      </c>
      <c r="E884" s="150" t="s">
        <v>1490</v>
      </c>
      <c r="F884" s="337" t="s">
        <v>2</v>
      </c>
      <c r="G884" s="777"/>
      <c r="H884" s="363"/>
      <c r="I884" s="406"/>
      <c r="J884" s="339">
        <v>0</v>
      </c>
      <c r="K884" s="340"/>
      <c r="L884" s="341">
        <f t="shared" si="852"/>
        <v>0</v>
      </c>
      <c r="M884" s="342">
        <v>0</v>
      </c>
      <c r="N884" s="343">
        <f t="shared" si="853"/>
        <v>0</v>
      </c>
      <c r="O884" s="344">
        <f t="shared" si="854"/>
        <v>0</v>
      </c>
      <c r="P884" s="51" t="e">
        <f t="shared" si="855"/>
        <v>#DIV/0!</v>
      </c>
      <c r="Q884" s="338">
        <f t="shared" si="856"/>
        <v>0</v>
      </c>
    </row>
    <row r="885" spans="2:17">
      <c r="B885" s="59" t="s">
        <v>2610</v>
      </c>
      <c r="C885" s="552" t="s">
        <v>1491</v>
      </c>
      <c r="D885" s="154" t="s">
        <v>1483</v>
      </c>
      <c r="E885" s="150" t="s">
        <v>1492</v>
      </c>
      <c r="F885" s="337" t="s">
        <v>2</v>
      </c>
      <c r="G885" s="777"/>
      <c r="H885" s="363"/>
      <c r="I885" s="406"/>
      <c r="J885" s="339">
        <v>0</v>
      </c>
      <c r="K885" s="340"/>
      <c r="L885" s="341">
        <f t="shared" si="852"/>
        <v>0</v>
      </c>
      <c r="M885" s="342">
        <v>0</v>
      </c>
      <c r="N885" s="343">
        <f t="shared" si="853"/>
        <v>0</v>
      </c>
      <c r="O885" s="344">
        <f t="shared" si="854"/>
        <v>0</v>
      </c>
      <c r="P885" s="51" t="e">
        <f t="shared" si="855"/>
        <v>#DIV/0!</v>
      </c>
      <c r="Q885" s="338">
        <f t="shared" si="856"/>
        <v>0</v>
      </c>
    </row>
    <row r="886" spans="2:17">
      <c r="B886" s="59" t="s">
        <v>2611</v>
      </c>
      <c r="C886" s="552" t="s">
        <v>1493</v>
      </c>
      <c r="D886" s="154" t="s">
        <v>1483</v>
      </c>
      <c r="E886" s="150" t="s">
        <v>1494</v>
      </c>
      <c r="F886" s="337" t="s">
        <v>2</v>
      </c>
      <c r="G886" s="777"/>
      <c r="H886" s="363"/>
      <c r="I886" s="406"/>
      <c r="J886" s="339">
        <v>0</v>
      </c>
      <c r="K886" s="340"/>
      <c r="L886" s="341">
        <f t="shared" si="852"/>
        <v>0</v>
      </c>
      <c r="M886" s="342">
        <v>0</v>
      </c>
      <c r="N886" s="343">
        <f t="shared" si="853"/>
        <v>0</v>
      </c>
      <c r="O886" s="344">
        <f t="shared" si="854"/>
        <v>0</v>
      </c>
      <c r="P886" s="51" t="e">
        <f t="shared" si="855"/>
        <v>#DIV/0!</v>
      </c>
      <c r="Q886" s="338">
        <f t="shared" si="856"/>
        <v>0</v>
      </c>
    </row>
    <row r="887" spans="2:17">
      <c r="B887" s="59" t="s">
        <v>2612</v>
      </c>
      <c r="C887" s="552" t="s">
        <v>1495</v>
      </c>
      <c r="D887" s="154" t="s">
        <v>1483</v>
      </c>
      <c r="E887" s="150" t="s">
        <v>1496</v>
      </c>
      <c r="F887" s="337" t="s">
        <v>2</v>
      </c>
      <c r="G887" s="777"/>
      <c r="H887" s="363"/>
      <c r="I887" s="406"/>
      <c r="J887" s="339">
        <v>0</v>
      </c>
      <c r="K887" s="340"/>
      <c r="L887" s="341">
        <f t="shared" si="852"/>
        <v>0</v>
      </c>
      <c r="M887" s="342">
        <v>0</v>
      </c>
      <c r="N887" s="343">
        <f t="shared" si="853"/>
        <v>0</v>
      </c>
      <c r="O887" s="344">
        <f t="shared" si="854"/>
        <v>0</v>
      </c>
      <c r="P887" s="51" t="e">
        <f t="shared" si="855"/>
        <v>#DIV/0!</v>
      </c>
      <c r="Q887" s="338">
        <f t="shared" si="856"/>
        <v>0</v>
      </c>
    </row>
    <row r="888" spans="2:17">
      <c r="B888" s="59" t="s">
        <v>2613</v>
      </c>
      <c r="C888" s="552" t="s">
        <v>1497</v>
      </c>
      <c r="D888" s="154" t="s">
        <v>1483</v>
      </c>
      <c r="E888" s="150" t="s">
        <v>1498</v>
      </c>
      <c r="F888" s="337" t="s">
        <v>2</v>
      </c>
      <c r="G888" s="777"/>
      <c r="H888" s="363"/>
      <c r="I888" s="406"/>
      <c r="J888" s="339">
        <v>0</v>
      </c>
      <c r="K888" s="340"/>
      <c r="L888" s="341">
        <f t="shared" si="852"/>
        <v>0</v>
      </c>
      <c r="M888" s="342">
        <v>0</v>
      </c>
      <c r="N888" s="343">
        <f t="shared" si="853"/>
        <v>0</v>
      </c>
      <c r="O888" s="344">
        <f t="shared" si="854"/>
        <v>0</v>
      </c>
      <c r="P888" s="51" t="e">
        <f t="shared" si="855"/>
        <v>#DIV/0!</v>
      </c>
      <c r="Q888" s="338">
        <f t="shared" si="856"/>
        <v>0</v>
      </c>
    </row>
    <row r="889" spans="2:17">
      <c r="B889" s="59" t="s">
        <v>2614</v>
      </c>
      <c r="C889" s="552" t="s">
        <v>1499</v>
      </c>
      <c r="D889" s="154" t="s">
        <v>1483</v>
      </c>
      <c r="E889" s="150" t="s">
        <v>1500</v>
      </c>
      <c r="F889" s="337" t="s">
        <v>2</v>
      </c>
      <c r="G889" s="777"/>
      <c r="H889" s="363"/>
      <c r="I889" s="406"/>
      <c r="J889" s="339">
        <v>0</v>
      </c>
      <c r="K889" s="340"/>
      <c r="L889" s="341">
        <f t="shared" si="852"/>
        <v>0</v>
      </c>
      <c r="M889" s="342">
        <v>0</v>
      </c>
      <c r="N889" s="343">
        <f t="shared" si="853"/>
        <v>0</v>
      </c>
      <c r="O889" s="344">
        <f t="shared" si="854"/>
        <v>0</v>
      </c>
      <c r="P889" s="51" t="e">
        <f t="shared" si="855"/>
        <v>#DIV/0!</v>
      </c>
      <c r="Q889" s="338">
        <f t="shared" si="856"/>
        <v>0</v>
      </c>
    </row>
    <row r="890" spans="2:17">
      <c r="B890" s="59" t="s">
        <v>2615</v>
      </c>
      <c r="C890" s="552" t="s">
        <v>1501</v>
      </c>
      <c r="D890" s="154" t="s">
        <v>1483</v>
      </c>
      <c r="E890" s="150" t="s">
        <v>1502</v>
      </c>
      <c r="F890" s="337" t="s">
        <v>2</v>
      </c>
      <c r="G890" s="777"/>
      <c r="H890" s="363"/>
      <c r="I890" s="406"/>
      <c r="J890" s="339">
        <v>0</v>
      </c>
      <c r="K890" s="340"/>
      <c r="L890" s="341">
        <f t="shared" si="852"/>
        <v>0</v>
      </c>
      <c r="M890" s="342">
        <v>0</v>
      </c>
      <c r="N890" s="343">
        <f t="shared" si="853"/>
        <v>0</v>
      </c>
      <c r="O890" s="344">
        <f t="shared" si="854"/>
        <v>0</v>
      </c>
      <c r="P890" s="51" t="e">
        <f t="shared" si="855"/>
        <v>#DIV/0!</v>
      </c>
      <c r="Q890" s="338">
        <f t="shared" si="856"/>
        <v>0</v>
      </c>
    </row>
    <row r="891" spans="2:17">
      <c r="B891" s="59" t="s">
        <v>2616</v>
      </c>
      <c r="C891" s="552" t="s">
        <v>1503</v>
      </c>
      <c r="D891" s="154" t="s">
        <v>1483</v>
      </c>
      <c r="E891" s="150" t="s">
        <v>1504</v>
      </c>
      <c r="F891" s="337" t="s">
        <v>2</v>
      </c>
      <c r="G891" s="777"/>
      <c r="H891" s="363"/>
      <c r="I891" s="406"/>
      <c r="J891" s="339">
        <v>0</v>
      </c>
      <c r="K891" s="340"/>
      <c r="L891" s="341">
        <f t="shared" si="852"/>
        <v>0</v>
      </c>
      <c r="M891" s="342">
        <v>0</v>
      </c>
      <c r="N891" s="343">
        <f t="shared" si="853"/>
        <v>0</v>
      </c>
      <c r="O891" s="344">
        <f t="shared" si="854"/>
        <v>0</v>
      </c>
      <c r="P891" s="51" t="e">
        <f t="shared" si="855"/>
        <v>#DIV/0!</v>
      </c>
      <c r="Q891" s="338">
        <f t="shared" si="856"/>
        <v>0</v>
      </c>
    </row>
    <row r="892" spans="2:17">
      <c r="B892" s="59" t="s">
        <v>2617</v>
      </c>
      <c r="C892" s="552" t="s">
        <v>1505</v>
      </c>
      <c r="D892" s="154" t="s">
        <v>1483</v>
      </c>
      <c r="E892" s="150" t="s">
        <v>1506</v>
      </c>
      <c r="F892" s="337" t="s">
        <v>2</v>
      </c>
      <c r="G892" s="777"/>
      <c r="H892" s="363"/>
      <c r="I892" s="406"/>
      <c r="J892" s="339">
        <v>0</v>
      </c>
      <c r="K892" s="340"/>
      <c r="L892" s="341">
        <f t="shared" si="852"/>
        <v>0</v>
      </c>
      <c r="M892" s="342">
        <v>0</v>
      </c>
      <c r="N892" s="343">
        <f t="shared" si="853"/>
        <v>0</v>
      </c>
      <c r="O892" s="344">
        <f t="shared" si="854"/>
        <v>0</v>
      </c>
      <c r="P892" s="51" t="e">
        <f t="shared" si="855"/>
        <v>#DIV/0!</v>
      </c>
      <c r="Q892" s="338">
        <f t="shared" si="856"/>
        <v>0</v>
      </c>
    </row>
    <row r="893" spans="2:17">
      <c r="B893" s="59" t="s">
        <v>2618</v>
      </c>
      <c r="C893" s="552" t="s">
        <v>1507</v>
      </c>
      <c r="D893" s="154" t="s">
        <v>1483</v>
      </c>
      <c r="E893" s="150" t="s">
        <v>1508</v>
      </c>
      <c r="F893" s="337" t="s">
        <v>2</v>
      </c>
      <c r="G893" s="777"/>
      <c r="H893" s="363"/>
      <c r="I893" s="406"/>
      <c r="J893" s="339">
        <v>0</v>
      </c>
      <c r="K893" s="340"/>
      <c r="L893" s="341">
        <f t="shared" si="852"/>
        <v>0</v>
      </c>
      <c r="M893" s="342">
        <v>0</v>
      </c>
      <c r="N893" s="343">
        <f t="shared" si="853"/>
        <v>0</v>
      </c>
      <c r="O893" s="344">
        <f t="shared" si="854"/>
        <v>0</v>
      </c>
      <c r="P893" s="51" t="e">
        <f t="shared" si="855"/>
        <v>#DIV/0!</v>
      </c>
      <c r="Q893" s="338">
        <f t="shared" si="856"/>
        <v>0</v>
      </c>
    </row>
    <row r="894" spans="2:17">
      <c r="B894" s="59" t="s">
        <v>2619</v>
      </c>
      <c r="C894" s="552" t="s">
        <v>1509</v>
      </c>
      <c r="D894" s="154" t="s">
        <v>1483</v>
      </c>
      <c r="E894" s="150" t="s">
        <v>1510</v>
      </c>
      <c r="F894" s="337" t="s">
        <v>2</v>
      </c>
      <c r="G894" s="777"/>
      <c r="H894" s="363"/>
      <c r="I894" s="406"/>
      <c r="J894" s="339">
        <v>0</v>
      </c>
      <c r="K894" s="340"/>
      <c r="L894" s="341">
        <f t="shared" si="852"/>
        <v>0</v>
      </c>
      <c r="M894" s="342">
        <v>0</v>
      </c>
      <c r="N894" s="343">
        <f t="shared" si="853"/>
        <v>0</v>
      </c>
      <c r="O894" s="344">
        <f t="shared" si="854"/>
        <v>0</v>
      </c>
      <c r="P894" s="51" t="e">
        <f t="shared" si="855"/>
        <v>#DIV/0!</v>
      </c>
      <c r="Q894" s="338">
        <f t="shared" si="856"/>
        <v>0</v>
      </c>
    </row>
    <row r="895" spans="2:17">
      <c r="B895" s="59" t="s">
        <v>2620</v>
      </c>
      <c r="C895" s="552" t="s">
        <v>1511</v>
      </c>
      <c r="D895" s="154" t="s">
        <v>1483</v>
      </c>
      <c r="E895" s="150" t="s">
        <v>1512</v>
      </c>
      <c r="F895" s="337" t="s">
        <v>2</v>
      </c>
      <c r="G895" s="777"/>
      <c r="H895" s="363"/>
      <c r="I895" s="406"/>
      <c r="J895" s="339">
        <v>0</v>
      </c>
      <c r="K895" s="340"/>
      <c r="L895" s="341">
        <f t="shared" si="852"/>
        <v>0</v>
      </c>
      <c r="M895" s="342">
        <v>0</v>
      </c>
      <c r="N895" s="343">
        <f t="shared" si="853"/>
        <v>0</v>
      </c>
      <c r="O895" s="344">
        <f t="shared" si="854"/>
        <v>0</v>
      </c>
      <c r="P895" s="51" t="e">
        <f t="shared" si="855"/>
        <v>#DIV/0!</v>
      </c>
      <c r="Q895" s="338">
        <f t="shared" si="856"/>
        <v>0</v>
      </c>
    </row>
    <row r="896" spans="2:17">
      <c r="B896" s="59" t="s">
        <v>2621</v>
      </c>
      <c r="C896" s="552" t="s">
        <v>1513</v>
      </c>
      <c r="D896" s="154" t="s">
        <v>1483</v>
      </c>
      <c r="E896" s="150" t="s">
        <v>1514</v>
      </c>
      <c r="F896" s="337" t="s">
        <v>2</v>
      </c>
      <c r="G896" s="777"/>
      <c r="H896" s="363"/>
      <c r="I896" s="406"/>
      <c r="J896" s="339">
        <v>0</v>
      </c>
      <c r="K896" s="340"/>
      <c r="L896" s="341">
        <f t="shared" si="852"/>
        <v>0</v>
      </c>
      <c r="M896" s="342">
        <v>0</v>
      </c>
      <c r="N896" s="343">
        <f t="shared" si="853"/>
        <v>0</v>
      </c>
      <c r="O896" s="344">
        <f t="shared" si="854"/>
        <v>0</v>
      </c>
      <c r="P896" s="51" t="e">
        <f t="shared" si="855"/>
        <v>#DIV/0!</v>
      </c>
      <c r="Q896" s="338">
        <f t="shared" si="856"/>
        <v>0</v>
      </c>
    </row>
    <row r="897" spans="2:17">
      <c r="B897" s="59" t="s">
        <v>2622</v>
      </c>
      <c r="C897" s="552" t="s">
        <v>1515</v>
      </c>
      <c r="D897" s="154" t="s">
        <v>1483</v>
      </c>
      <c r="E897" s="150" t="s">
        <v>1516</v>
      </c>
      <c r="F897" s="337" t="s">
        <v>2</v>
      </c>
      <c r="G897" s="777"/>
      <c r="H897" s="363"/>
      <c r="I897" s="406"/>
      <c r="J897" s="339">
        <v>0</v>
      </c>
      <c r="K897" s="340"/>
      <c r="L897" s="341">
        <f t="shared" si="852"/>
        <v>0</v>
      </c>
      <c r="M897" s="342">
        <v>0</v>
      </c>
      <c r="N897" s="343">
        <f t="shared" si="853"/>
        <v>0</v>
      </c>
      <c r="O897" s="344">
        <f t="shared" si="854"/>
        <v>0</v>
      </c>
      <c r="P897" s="51" t="e">
        <f t="shared" si="855"/>
        <v>#DIV/0!</v>
      </c>
      <c r="Q897" s="338">
        <f t="shared" si="856"/>
        <v>0</v>
      </c>
    </row>
    <row r="898" spans="2:17">
      <c r="B898" s="59" t="s">
        <v>2623</v>
      </c>
      <c r="C898" s="552" t="s">
        <v>1517</v>
      </c>
      <c r="D898" s="154" t="s">
        <v>1483</v>
      </c>
      <c r="E898" s="150" t="s">
        <v>1518</v>
      </c>
      <c r="F898" s="337" t="s">
        <v>2</v>
      </c>
      <c r="G898" s="777"/>
      <c r="H898" s="363"/>
      <c r="I898" s="406"/>
      <c r="J898" s="339">
        <v>0</v>
      </c>
      <c r="K898" s="340"/>
      <c r="L898" s="341">
        <f t="shared" si="852"/>
        <v>0</v>
      </c>
      <c r="M898" s="342">
        <v>0</v>
      </c>
      <c r="N898" s="343">
        <f t="shared" si="853"/>
        <v>0</v>
      </c>
      <c r="O898" s="344">
        <f t="shared" si="854"/>
        <v>0</v>
      </c>
      <c r="P898" s="51" t="e">
        <f t="shared" si="855"/>
        <v>#DIV/0!</v>
      </c>
      <c r="Q898" s="338">
        <f t="shared" si="856"/>
        <v>0</v>
      </c>
    </row>
    <row r="899" spans="2:17">
      <c r="B899" s="59" t="s">
        <v>2624</v>
      </c>
      <c r="C899" s="552" t="s">
        <v>1519</v>
      </c>
      <c r="D899" s="154" t="s">
        <v>1483</v>
      </c>
      <c r="E899" s="150" t="s">
        <v>1520</v>
      </c>
      <c r="F899" s="337" t="s">
        <v>2</v>
      </c>
      <c r="G899" s="777"/>
      <c r="H899" s="363"/>
      <c r="I899" s="406"/>
      <c r="J899" s="339">
        <v>0</v>
      </c>
      <c r="K899" s="340"/>
      <c r="L899" s="341">
        <f t="shared" si="852"/>
        <v>0</v>
      </c>
      <c r="M899" s="342">
        <v>0</v>
      </c>
      <c r="N899" s="343">
        <f t="shared" si="853"/>
        <v>0</v>
      </c>
      <c r="O899" s="344">
        <f t="shared" si="854"/>
        <v>0</v>
      </c>
      <c r="P899" s="51" t="e">
        <f t="shared" si="855"/>
        <v>#DIV/0!</v>
      </c>
      <c r="Q899" s="338">
        <f t="shared" si="856"/>
        <v>0</v>
      </c>
    </row>
    <row r="900" spans="2:17">
      <c r="B900" s="59" t="s">
        <v>2625</v>
      </c>
      <c r="C900" s="552" t="s">
        <v>1521</v>
      </c>
      <c r="D900" s="154" t="s">
        <v>1483</v>
      </c>
      <c r="E900" s="150" t="s">
        <v>1522</v>
      </c>
      <c r="F900" s="337" t="s">
        <v>2</v>
      </c>
      <c r="G900" s="777"/>
      <c r="H900" s="363"/>
      <c r="I900" s="406"/>
      <c r="J900" s="339">
        <v>0</v>
      </c>
      <c r="K900" s="340"/>
      <c r="L900" s="341">
        <f t="shared" si="852"/>
        <v>0</v>
      </c>
      <c r="M900" s="342">
        <v>0</v>
      </c>
      <c r="N900" s="343">
        <f t="shared" si="853"/>
        <v>0</v>
      </c>
      <c r="O900" s="344">
        <f t="shared" si="854"/>
        <v>0</v>
      </c>
      <c r="P900" s="51" t="e">
        <f t="shared" si="855"/>
        <v>#DIV/0!</v>
      </c>
      <c r="Q900" s="338">
        <f t="shared" si="856"/>
        <v>0</v>
      </c>
    </row>
    <row r="901" spans="2:17">
      <c r="B901" s="59" t="s">
        <v>2626</v>
      </c>
      <c r="C901" s="552" t="s">
        <v>1523</v>
      </c>
      <c r="D901" s="154" t="s">
        <v>1483</v>
      </c>
      <c r="E901" s="150" t="s">
        <v>1524</v>
      </c>
      <c r="F901" s="337" t="s">
        <v>2</v>
      </c>
      <c r="G901" s="777"/>
      <c r="H901" s="363"/>
      <c r="I901" s="406"/>
      <c r="J901" s="339">
        <v>0</v>
      </c>
      <c r="K901" s="340"/>
      <c r="L901" s="341">
        <f t="shared" si="852"/>
        <v>0</v>
      </c>
      <c r="M901" s="342">
        <v>0</v>
      </c>
      <c r="N901" s="343">
        <f t="shared" si="853"/>
        <v>0</v>
      </c>
      <c r="O901" s="344">
        <f t="shared" si="854"/>
        <v>0</v>
      </c>
      <c r="P901" s="51" t="e">
        <f t="shared" si="855"/>
        <v>#DIV/0!</v>
      </c>
      <c r="Q901" s="338">
        <f t="shared" si="856"/>
        <v>0</v>
      </c>
    </row>
    <row r="902" spans="2:17">
      <c r="B902" s="59" t="s">
        <v>2627</v>
      </c>
      <c r="C902" s="552" t="s">
        <v>1525</v>
      </c>
      <c r="D902" s="154" t="s">
        <v>1483</v>
      </c>
      <c r="E902" s="150" t="s">
        <v>1526</v>
      </c>
      <c r="F902" s="337" t="s">
        <v>2</v>
      </c>
      <c r="G902" s="777"/>
      <c r="H902" s="363"/>
      <c r="I902" s="406"/>
      <c r="J902" s="339">
        <v>0</v>
      </c>
      <c r="K902" s="340"/>
      <c r="L902" s="341">
        <f t="shared" si="852"/>
        <v>0</v>
      </c>
      <c r="M902" s="342">
        <v>0</v>
      </c>
      <c r="N902" s="343">
        <f t="shared" si="853"/>
        <v>0</v>
      </c>
      <c r="O902" s="344">
        <f t="shared" si="854"/>
        <v>0</v>
      </c>
      <c r="P902" s="51" t="e">
        <f t="shared" si="855"/>
        <v>#DIV/0!</v>
      </c>
      <c r="Q902" s="338">
        <f t="shared" si="856"/>
        <v>0</v>
      </c>
    </row>
    <row r="903" spans="2:17">
      <c r="B903" s="59" t="s">
        <v>2628</v>
      </c>
      <c r="C903" s="552" t="s">
        <v>1527</v>
      </c>
      <c r="D903" s="154" t="s">
        <v>1483</v>
      </c>
      <c r="E903" s="150" t="s">
        <v>1528</v>
      </c>
      <c r="F903" s="337" t="s">
        <v>2</v>
      </c>
      <c r="G903" s="777"/>
      <c r="H903" s="363"/>
      <c r="I903" s="406"/>
      <c r="J903" s="339">
        <v>0</v>
      </c>
      <c r="K903" s="340"/>
      <c r="L903" s="341">
        <f t="shared" si="852"/>
        <v>0</v>
      </c>
      <c r="M903" s="342">
        <v>0</v>
      </c>
      <c r="N903" s="343">
        <f t="shared" si="853"/>
        <v>0</v>
      </c>
      <c r="O903" s="344">
        <f t="shared" si="854"/>
        <v>0</v>
      </c>
      <c r="P903" s="51" t="e">
        <f t="shared" si="855"/>
        <v>#DIV/0!</v>
      </c>
      <c r="Q903" s="338">
        <f t="shared" si="856"/>
        <v>0</v>
      </c>
    </row>
    <row r="904" spans="2:17">
      <c r="B904" s="59" t="s">
        <v>2629</v>
      </c>
      <c r="C904" s="552" t="s">
        <v>1529</v>
      </c>
      <c r="D904" s="154" t="s">
        <v>1483</v>
      </c>
      <c r="E904" s="150" t="s">
        <v>1530</v>
      </c>
      <c r="F904" s="337" t="s">
        <v>2</v>
      </c>
      <c r="G904" s="777"/>
      <c r="H904" s="363"/>
      <c r="I904" s="406"/>
      <c r="J904" s="339">
        <v>0</v>
      </c>
      <c r="K904" s="340"/>
      <c r="L904" s="341">
        <f t="shared" si="852"/>
        <v>0</v>
      </c>
      <c r="M904" s="342">
        <v>0</v>
      </c>
      <c r="N904" s="343">
        <f t="shared" si="853"/>
        <v>0</v>
      </c>
      <c r="O904" s="344">
        <f t="shared" si="854"/>
        <v>0</v>
      </c>
      <c r="P904" s="51" t="e">
        <f t="shared" si="855"/>
        <v>#DIV/0!</v>
      </c>
      <c r="Q904" s="338">
        <f t="shared" si="856"/>
        <v>0</v>
      </c>
    </row>
    <row r="905" spans="2:17">
      <c r="B905" s="59" t="s">
        <v>2630</v>
      </c>
      <c r="C905" s="552" t="s">
        <v>1531</v>
      </c>
      <c r="D905" s="154" t="s">
        <v>1483</v>
      </c>
      <c r="E905" s="150" t="s">
        <v>1532</v>
      </c>
      <c r="F905" s="337" t="s">
        <v>2</v>
      </c>
      <c r="G905" s="777"/>
      <c r="H905" s="363"/>
      <c r="I905" s="406"/>
      <c r="J905" s="339">
        <v>0</v>
      </c>
      <c r="K905" s="340"/>
      <c r="L905" s="341">
        <f t="shared" si="852"/>
        <v>0</v>
      </c>
      <c r="M905" s="342">
        <v>0</v>
      </c>
      <c r="N905" s="343">
        <f t="shared" si="853"/>
        <v>0</v>
      </c>
      <c r="O905" s="344">
        <f t="shared" si="854"/>
        <v>0</v>
      </c>
      <c r="P905" s="51" t="e">
        <f t="shared" si="855"/>
        <v>#DIV/0!</v>
      </c>
      <c r="Q905" s="338">
        <f t="shared" si="856"/>
        <v>0</v>
      </c>
    </row>
    <row r="906" spans="2:17">
      <c r="B906" s="59" t="s">
        <v>2631</v>
      </c>
      <c r="C906" s="552" t="s">
        <v>1533</v>
      </c>
      <c r="D906" s="154" t="s">
        <v>1483</v>
      </c>
      <c r="E906" s="150" t="s">
        <v>1534</v>
      </c>
      <c r="F906" s="337" t="s">
        <v>2</v>
      </c>
      <c r="G906" s="777"/>
      <c r="H906" s="363"/>
      <c r="I906" s="406"/>
      <c r="J906" s="339">
        <v>0</v>
      </c>
      <c r="K906" s="340"/>
      <c r="L906" s="341">
        <f t="shared" si="852"/>
        <v>0</v>
      </c>
      <c r="M906" s="342">
        <v>0</v>
      </c>
      <c r="N906" s="343">
        <f t="shared" si="853"/>
        <v>0</v>
      </c>
      <c r="O906" s="344">
        <f t="shared" si="854"/>
        <v>0</v>
      </c>
      <c r="P906" s="51" t="e">
        <f t="shared" si="855"/>
        <v>#DIV/0!</v>
      </c>
      <c r="Q906" s="338">
        <f t="shared" si="856"/>
        <v>0</v>
      </c>
    </row>
    <row r="907" spans="2:17">
      <c r="B907" s="59" t="s">
        <v>2632</v>
      </c>
      <c r="C907" s="552" t="s">
        <v>1535</v>
      </c>
      <c r="D907" s="154" t="s">
        <v>1483</v>
      </c>
      <c r="E907" s="150" t="s">
        <v>1536</v>
      </c>
      <c r="F907" s="337" t="s">
        <v>2</v>
      </c>
      <c r="G907" s="777"/>
      <c r="H907" s="363"/>
      <c r="I907" s="406"/>
      <c r="J907" s="339">
        <v>0</v>
      </c>
      <c r="K907" s="340"/>
      <c r="L907" s="341">
        <f t="shared" si="852"/>
        <v>0</v>
      </c>
      <c r="M907" s="342">
        <v>0</v>
      </c>
      <c r="N907" s="343">
        <f t="shared" si="853"/>
        <v>0</v>
      </c>
      <c r="O907" s="344">
        <f t="shared" si="854"/>
        <v>0</v>
      </c>
      <c r="P907" s="51" t="e">
        <f t="shared" si="855"/>
        <v>#DIV/0!</v>
      </c>
      <c r="Q907" s="338">
        <f t="shared" si="856"/>
        <v>0</v>
      </c>
    </row>
    <row r="908" spans="2:17">
      <c r="B908" s="59" t="s">
        <v>2633</v>
      </c>
      <c r="C908" s="552" t="s">
        <v>1537</v>
      </c>
      <c r="D908" s="154" t="s">
        <v>1483</v>
      </c>
      <c r="E908" s="150" t="s">
        <v>1538</v>
      </c>
      <c r="F908" s="337" t="s">
        <v>2</v>
      </c>
      <c r="G908" s="777"/>
      <c r="H908" s="363"/>
      <c r="I908" s="406"/>
      <c r="J908" s="339">
        <v>0</v>
      </c>
      <c r="K908" s="340"/>
      <c r="L908" s="341">
        <f t="shared" si="852"/>
        <v>0</v>
      </c>
      <c r="M908" s="342">
        <v>0</v>
      </c>
      <c r="N908" s="343">
        <f t="shared" si="853"/>
        <v>0</v>
      </c>
      <c r="O908" s="344">
        <f t="shared" si="854"/>
        <v>0</v>
      </c>
      <c r="P908" s="51" t="e">
        <f t="shared" si="855"/>
        <v>#DIV/0!</v>
      </c>
      <c r="Q908" s="338">
        <f t="shared" si="856"/>
        <v>0</v>
      </c>
    </row>
    <row r="909" spans="2:17">
      <c r="B909" s="59" t="s">
        <v>2634</v>
      </c>
      <c r="C909" s="552" t="s">
        <v>1539</v>
      </c>
      <c r="D909" s="154" t="s">
        <v>1483</v>
      </c>
      <c r="E909" s="150" t="s">
        <v>1540</v>
      </c>
      <c r="F909" s="337" t="s">
        <v>2</v>
      </c>
      <c r="G909" s="777"/>
      <c r="H909" s="363"/>
      <c r="I909" s="406"/>
      <c r="J909" s="339">
        <v>0</v>
      </c>
      <c r="K909" s="340"/>
      <c r="L909" s="341">
        <f t="shared" si="852"/>
        <v>0</v>
      </c>
      <c r="M909" s="342">
        <v>0</v>
      </c>
      <c r="N909" s="343">
        <f t="shared" si="853"/>
        <v>0</v>
      </c>
      <c r="O909" s="344">
        <f t="shared" si="854"/>
        <v>0</v>
      </c>
      <c r="P909" s="51" t="e">
        <f t="shared" si="855"/>
        <v>#DIV/0!</v>
      </c>
      <c r="Q909" s="338">
        <f t="shared" si="856"/>
        <v>0</v>
      </c>
    </row>
    <row r="910" spans="2:17">
      <c r="B910" s="59" t="s">
        <v>2635</v>
      </c>
      <c r="C910" s="552" t="s">
        <v>1541</v>
      </c>
      <c r="D910" s="154" t="s">
        <v>1483</v>
      </c>
      <c r="E910" s="150" t="s">
        <v>1542</v>
      </c>
      <c r="F910" s="337" t="s">
        <v>2</v>
      </c>
      <c r="G910" s="777"/>
      <c r="H910" s="363"/>
      <c r="I910" s="406"/>
      <c r="J910" s="339">
        <v>0</v>
      </c>
      <c r="K910" s="340"/>
      <c r="L910" s="341">
        <f t="shared" si="852"/>
        <v>0</v>
      </c>
      <c r="M910" s="342">
        <v>0</v>
      </c>
      <c r="N910" s="343">
        <f t="shared" si="853"/>
        <v>0</v>
      </c>
      <c r="O910" s="344">
        <f t="shared" si="854"/>
        <v>0</v>
      </c>
      <c r="P910" s="51" t="e">
        <f t="shared" si="855"/>
        <v>#DIV/0!</v>
      </c>
      <c r="Q910" s="338">
        <f t="shared" si="856"/>
        <v>0</v>
      </c>
    </row>
    <row r="911" spans="2:17">
      <c r="B911" s="59" t="s">
        <v>2636</v>
      </c>
      <c r="C911" s="552" t="s">
        <v>1543</v>
      </c>
      <c r="D911" s="154" t="s">
        <v>1483</v>
      </c>
      <c r="E911" s="150" t="s">
        <v>1544</v>
      </c>
      <c r="F911" s="337" t="s">
        <v>2</v>
      </c>
      <c r="G911" s="777"/>
      <c r="H911" s="363"/>
      <c r="I911" s="406"/>
      <c r="J911" s="339">
        <v>0</v>
      </c>
      <c r="K911" s="340"/>
      <c r="L911" s="341">
        <f t="shared" si="852"/>
        <v>0</v>
      </c>
      <c r="M911" s="342">
        <v>0</v>
      </c>
      <c r="N911" s="343">
        <f t="shared" si="853"/>
        <v>0</v>
      </c>
      <c r="O911" s="344">
        <f t="shared" si="854"/>
        <v>0</v>
      </c>
      <c r="P911" s="51" t="e">
        <f t="shared" si="855"/>
        <v>#DIV/0!</v>
      </c>
      <c r="Q911" s="338">
        <f t="shared" si="856"/>
        <v>0</v>
      </c>
    </row>
    <row r="912" spans="2:17">
      <c r="B912" s="59" t="s">
        <v>2637</v>
      </c>
      <c r="C912" s="552" t="s">
        <v>1545</v>
      </c>
      <c r="D912" s="154" t="s">
        <v>1483</v>
      </c>
      <c r="E912" s="150" t="s">
        <v>1546</v>
      </c>
      <c r="F912" s="337" t="s">
        <v>2</v>
      </c>
      <c r="G912" s="777"/>
      <c r="H912" s="363"/>
      <c r="I912" s="406"/>
      <c r="J912" s="339">
        <v>0</v>
      </c>
      <c r="K912" s="340"/>
      <c r="L912" s="341">
        <f t="shared" si="852"/>
        <v>0</v>
      </c>
      <c r="M912" s="342">
        <v>0</v>
      </c>
      <c r="N912" s="343">
        <f t="shared" si="853"/>
        <v>0</v>
      </c>
      <c r="O912" s="344">
        <f t="shared" si="854"/>
        <v>0</v>
      </c>
      <c r="P912" s="51" t="e">
        <f t="shared" si="855"/>
        <v>#DIV/0!</v>
      </c>
      <c r="Q912" s="338">
        <f t="shared" si="856"/>
        <v>0</v>
      </c>
    </row>
    <row r="913" spans="2:17" ht="23.25" thickBot="1">
      <c r="B913" s="450" t="s">
        <v>2638</v>
      </c>
      <c r="C913" s="553" t="s">
        <v>1547</v>
      </c>
      <c r="D913" s="155" t="s">
        <v>1483</v>
      </c>
      <c r="E913" s="151" t="s">
        <v>1548</v>
      </c>
      <c r="F913" s="554" t="s">
        <v>2</v>
      </c>
      <c r="G913" s="783"/>
      <c r="H913" s="784"/>
      <c r="I913" s="454"/>
      <c r="J913" s="480">
        <v>0</v>
      </c>
      <c r="K913" s="481"/>
      <c r="L913" s="482">
        <f t="shared" si="852"/>
        <v>0</v>
      </c>
      <c r="M913" s="483">
        <v>0</v>
      </c>
      <c r="N913" s="459">
        <f t="shared" si="853"/>
        <v>0</v>
      </c>
      <c r="O913" s="484">
        <f t="shared" si="854"/>
        <v>0</v>
      </c>
      <c r="P913" s="164" t="e">
        <f t="shared" si="855"/>
        <v>#DIV/0!</v>
      </c>
      <c r="Q913" s="485">
        <f t="shared" si="856"/>
        <v>0</v>
      </c>
    </row>
    <row r="914" spans="2:17" ht="22.5" customHeight="1" thickTop="1">
      <c r="B914" s="121"/>
      <c r="C914" s="111" t="s">
        <v>1549</v>
      </c>
      <c r="D914" s="1076" t="s">
        <v>1550</v>
      </c>
      <c r="E914" s="1077"/>
      <c r="F914" s="1078"/>
      <c r="G914" s="747"/>
      <c r="H914" s="747"/>
      <c r="I914" s="382"/>
      <c r="J914" s="462"/>
      <c r="K914" s="463"/>
      <c r="L914" s="486"/>
      <c r="M914" s="465">
        <f t="shared" ref="M914:Q914" si="857">SUM(M915:M917)</f>
        <v>0</v>
      </c>
      <c r="N914" s="466">
        <f t="shared" si="857"/>
        <v>0</v>
      </c>
      <c r="O914" s="467">
        <f t="shared" si="857"/>
        <v>0</v>
      </c>
      <c r="P914" s="269" t="e">
        <f>ROUND(O914/I914,4)</f>
        <v>#DIV/0!</v>
      </c>
      <c r="Q914" s="382">
        <f t="shared" si="857"/>
        <v>0</v>
      </c>
    </row>
    <row r="915" spans="2:17">
      <c r="B915" s="59" t="s">
        <v>2639</v>
      </c>
      <c r="C915" s="54" t="s">
        <v>1551</v>
      </c>
      <c r="D915" s="154" t="s">
        <v>1483</v>
      </c>
      <c r="E915" s="124" t="s">
        <v>1552</v>
      </c>
      <c r="F915" s="337" t="s">
        <v>2</v>
      </c>
      <c r="G915" s="777"/>
      <c r="H915" s="363"/>
      <c r="I915" s="406"/>
      <c r="J915" s="339">
        <v>0</v>
      </c>
      <c r="K915" s="340"/>
      <c r="L915" s="341">
        <f t="shared" ref="L915:L917" si="858">ROUND(J915+K915,2)</f>
        <v>0</v>
      </c>
      <c r="M915" s="342">
        <v>0</v>
      </c>
      <c r="N915" s="343">
        <f t="shared" ref="N915:N917" si="859">ROUND(K915*H915,2)</f>
        <v>0</v>
      </c>
      <c r="O915" s="344">
        <f t="shared" ref="O915:O917" si="860">ROUND(M915+N915,2)</f>
        <v>0</v>
      </c>
      <c r="P915" s="51" t="e">
        <f t="shared" ref="P915:P917" si="861">ROUND(O915/I915,4)</f>
        <v>#DIV/0!</v>
      </c>
      <c r="Q915" s="338">
        <f t="shared" ref="Q915:Q917" si="862">ROUND(I915-O915,2)</f>
        <v>0</v>
      </c>
    </row>
    <row r="916" spans="2:17">
      <c r="B916" s="59" t="s">
        <v>2640</v>
      </c>
      <c r="C916" s="54" t="s">
        <v>1553</v>
      </c>
      <c r="D916" s="154" t="s">
        <v>1483</v>
      </c>
      <c r="E916" s="124" t="s">
        <v>1554</v>
      </c>
      <c r="F916" s="337" t="s">
        <v>2</v>
      </c>
      <c r="G916" s="777"/>
      <c r="H916" s="363"/>
      <c r="I916" s="406"/>
      <c r="J916" s="339">
        <v>0</v>
      </c>
      <c r="K916" s="340"/>
      <c r="L916" s="341">
        <f t="shared" si="858"/>
        <v>0</v>
      </c>
      <c r="M916" s="342">
        <v>0</v>
      </c>
      <c r="N916" s="343">
        <f t="shared" si="859"/>
        <v>0</v>
      </c>
      <c r="O916" s="344">
        <f t="shared" si="860"/>
        <v>0</v>
      </c>
      <c r="P916" s="51" t="e">
        <f t="shared" si="861"/>
        <v>#DIV/0!</v>
      </c>
      <c r="Q916" s="338">
        <f t="shared" si="862"/>
        <v>0</v>
      </c>
    </row>
    <row r="917" spans="2:17" ht="15" thickBot="1">
      <c r="B917" s="450" t="s">
        <v>2641</v>
      </c>
      <c r="C917" s="555" t="s">
        <v>1555</v>
      </c>
      <c r="D917" s="155" t="s">
        <v>1483</v>
      </c>
      <c r="E917" s="152" t="s">
        <v>1556</v>
      </c>
      <c r="F917" s="554" t="s">
        <v>2</v>
      </c>
      <c r="G917" s="777"/>
      <c r="H917" s="363"/>
      <c r="I917" s="406"/>
      <c r="J917" s="339">
        <v>0</v>
      </c>
      <c r="K917" s="340"/>
      <c r="L917" s="341">
        <f t="shared" si="858"/>
        <v>0</v>
      </c>
      <c r="M917" s="342">
        <v>0</v>
      </c>
      <c r="N917" s="343">
        <f t="shared" si="859"/>
        <v>0</v>
      </c>
      <c r="O917" s="344">
        <f t="shared" si="860"/>
        <v>0</v>
      </c>
      <c r="P917" s="164" t="e">
        <f t="shared" si="861"/>
        <v>#DIV/0!</v>
      </c>
      <c r="Q917" s="338">
        <f t="shared" si="862"/>
        <v>0</v>
      </c>
    </row>
    <row r="918" spans="2:17" ht="22.5" customHeight="1" thickTop="1">
      <c r="B918" s="117"/>
      <c r="C918" s="108" t="s">
        <v>1557</v>
      </c>
      <c r="D918" s="1073" t="s">
        <v>1558</v>
      </c>
      <c r="E918" s="1075"/>
      <c r="F918" s="135" t="s">
        <v>2</v>
      </c>
      <c r="G918" s="768"/>
      <c r="H918" s="768"/>
      <c r="I918" s="528"/>
      <c r="J918" s="529"/>
      <c r="K918" s="530"/>
      <c r="L918" s="531"/>
      <c r="M918" s="532">
        <f t="shared" ref="M918:Q918" si="863">M919</f>
        <v>0</v>
      </c>
      <c r="N918" s="533">
        <f t="shared" si="863"/>
        <v>0</v>
      </c>
      <c r="O918" s="534">
        <f t="shared" si="863"/>
        <v>0</v>
      </c>
      <c r="P918" s="269" t="e">
        <f>ROUND(O918/I918,4)</f>
        <v>#DIV/0!</v>
      </c>
      <c r="Q918" s="528">
        <f t="shared" si="863"/>
        <v>0</v>
      </c>
    </row>
    <row r="919" spans="2:17" ht="15" thickBot="1">
      <c r="B919" s="556" t="s">
        <v>2642</v>
      </c>
      <c r="C919" s="350" t="s">
        <v>1557</v>
      </c>
      <c r="D919" s="557" t="s">
        <v>1483</v>
      </c>
      <c r="E919" s="153" t="s">
        <v>1558</v>
      </c>
      <c r="F919" s="558" t="s">
        <v>2</v>
      </c>
      <c r="G919" s="777"/>
      <c r="H919" s="363"/>
      <c r="I919" s="406"/>
      <c r="J919" s="339">
        <v>0</v>
      </c>
      <c r="K919" s="340"/>
      <c r="L919" s="341">
        <f t="shared" ref="L919" si="864">ROUND(J919+K919,2)</f>
        <v>0</v>
      </c>
      <c r="M919" s="342">
        <v>0</v>
      </c>
      <c r="N919" s="343">
        <f>ROUND(K919*H919,2)</f>
        <v>0</v>
      </c>
      <c r="O919" s="344">
        <f t="shared" ref="O919" si="865">ROUND(M919+N919,2)</f>
        <v>0</v>
      </c>
      <c r="P919" s="164" t="e">
        <f>ROUND(O919/I919,4)</f>
        <v>#DIV/0!</v>
      </c>
      <c r="Q919" s="338">
        <f t="shared" ref="Q919" si="866">ROUND(I919-O919,2)</f>
        <v>0</v>
      </c>
    </row>
    <row r="920" spans="2:17" ht="22.5" customHeight="1" thickTop="1">
      <c r="B920" s="117"/>
      <c r="C920" s="108" t="s">
        <v>9</v>
      </c>
      <c r="D920" s="1073" t="s">
        <v>10</v>
      </c>
      <c r="E920" s="1075"/>
      <c r="F920" s="135" t="s">
        <v>2</v>
      </c>
      <c r="G920" s="768"/>
      <c r="H920" s="768"/>
      <c r="I920" s="528"/>
      <c r="J920" s="529"/>
      <c r="K920" s="530"/>
      <c r="L920" s="531"/>
      <c r="M920" s="532">
        <f t="shared" ref="M920:Q920" si="867">SUM(M921:M926)</f>
        <v>0</v>
      </c>
      <c r="N920" s="533">
        <f t="shared" si="867"/>
        <v>0</v>
      </c>
      <c r="O920" s="534">
        <f t="shared" si="867"/>
        <v>0</v>
      </c>
      <c r="P920" s="269" t="e">
        <f>ROUND(O920/I920,4)</f>
        <v>#DIV/0!</v>
      </c>
      <c r="Q920" s="528">
        <f t="shared" si="867"/>
        <v>0</v>
      </c>
    </row>
    <row r="921" spans="2:17">
      <c r="B921" s="59" t="s">
        <v>2643</v>
      </c>
      <c r="C921" s="54" t="s">
        <v>1559</v>
      </c>
      <c r="D921" s="154" t="s">
        <v>1560</v>
      </c>
      <c r="E921" s="124" t="s">
        <v>1561</v>
      </c>
      <c r="F921" s="149" t="s">
        <v>2</v>
      </c>
      <c r="G921" s="777"/>
      <c r="H921" s="363"/>
      <c r="I921" s="406"/>
      <c r="J921" s="339">
        <v>0</v>
      </c>
      <c r="K921" s="340"/>
      <c r="L921" s="341">
        <f t="shared" ref="L921:L926" si="868">ROUND(J921+K921,2)</f>
        <v>0</v>
      </c>
      <c r="M921" s="342">
        <v>0</v>
      </c>
      <c r="N921" s="343">
        <f t="shared" ref="N921:N926" si="869">ROUND(K921*H921,2)</f>
        <v>0</v>
      </c>
      <c r="O921" s="344">
        <f t="shared" ref="O921:O926" si="870">ROUND(M921+N921,2)</f>
        <v>0</v>
      </c>
      <c r="P921" s="51" t="e">
        <f t="shared" ref="P921:P926" si="871">ROUND(O921/I921,4)</f>
        <v>#DIV/0!</v>
      </c>
      <c r="Q921" s="338">
        <f t="shared" ref="Q921:Q926" si="872">ROUND(I921-O921,2)</f>
        <v>0</v>
      </c>
    </row>
    <row r="922" spans="2:17">
      <c r="B922" s="59" t="s">
        <v>2644</v>
      </c>
      <c r="C922" s="54" t="s">
        <v>1562</v>
      </c>
      <c r="D922" s="154" t="s">
        <v>1563</v>
      </c>
      <c r="E922" s="124" t="s">
        <v>1564</v>
      </c>
      <c r="F922" s="149" t="s">
        <v>2</v>
      </c>
      <c r="G922" s="777"/>
      <c r="H922" s="363"/>
      <c r="I922" s="406"/>
      <c r="J922" s="339">
        <v>0</v>
      </c>
      <c r="K922" s="340"/>
      <c r="L922" s="341">
        <f t="shared" si="868"/>
        <v>0</v>
      </c>
      <c r="M922" s="342">
        <v>0</v>
      </c>
      <c r="N922" s="343">
        <f t="shared" si="869"/>
        <v>0</v>
      </c>
      <c r="O922" s="344">
        <f t="shared" si="870"/>
        <v>0</v>
      </c>
      <c r="P922" s="51" t="e">
        <f t="shared" si="871"/>
        <v>#DIV/0!</v>
      </c>
      <c r="Q922" s="338">
        <f t="shared" si="872"/>
        <v>0</v>
      </c>
    </row>
    <row r="923" spans="2:17">
      <c r="B923" s="59" t="s">
        <v>2645</v>
      </c>
      <c r="C923" s="54" t="s">
        <v>1565</v>
      </c>
      <c r="D923" s="154" t="s">
        <v>1566</v>
      </c>
      <c r="E923" s="124" t="s">
        <v>1567</v>
      </c>
      <c r="F923" s="149" t="s">
        <v>2</v>
      </c>
      <c r="G923" s="777"/>
      <c r="H923" s="363"/>
      <c r="I923" s="406"/>
      <c r="J923" s="339">
        <v>0</v>
      </c>
      <c r="K923" s="340"/>
      <c r="L923" s="341">
        <f t="shared" si="868"/>
        <v>0</v>
      </c>
      <c r="M923" s="342">
        <v>0</v>
      </c>
      <c r="N923" s="343">
        <f t="shared" si="869"/>
        <v>0</v>
      </c>
      <c r="O923" s="344">
        <f t="shared" si="870"/>
        <v>0</v>
      </c>
      <c r="P923" s="51" t="e">
        <f t="shared" si="871"/>
        <v>#DIV/0!</v>
      </c>
      <c r="Q923" s="338">
        <f t="shared" si="872"/>
        <v>0</v>
      </c>
    </row>
    <row r="924" spans="2:17">
      <c r="B924" s="59" t="s">
        <v>2646</v>
      </c>
      <c r="C924" s="54" t="s">
        <v>1568</v>
      </c>
      <c r="D924" s="154" t="s">
        <v>1569</v>
      </c>
      <c r="E924" s="124" t="s">
        <v>1570</v>
      </c>
      <c r="F924" s="149" t="s">
        <v>2</v>
      </c>
      <c r="G924" s="777"/>
      <c r="H924" s="363"/>
      <c r="I924" s="406"/>
      <c r="J924" s="339">
        <v>0</v>
      </c>
      <c r="K924" s="340"/>
      <c r="L924" s="341">
        <f t="shared" si="868"/>
        <v>0</v>
      </c>
      <c r="M924" s="342">
        <v>0</v>
      </c>
      <c r="N924" s="343">
        <f t="shared" si="869"/>
        <v>0</v>
      </c>
      <c r="O924" s="344">
        <f t="shared" si="870"/>
        <v>0</v>
      </c>
      <c r="P924" s="51" t="e">
        <f t="shared" si="871"/>
        <v>#DIV/0!</v>
      </c>
      <c r="Q924" s="338">
        <f t="shared" si="872"/>
        <v>0</v>
      </c>
    </row>
    <row r="925" spans="2:17">
      <c r="B925" s="59" t="s">
        <v>2647</v>
      </c>
      <c r="C925" s="54" t="s">
        <v>1571</v>
      </c>
      <c r="D925" s="154" t="s">
        <v>1572</v>
      </c>
      <c r="E925" s="124" t="s">
        <v>1573</v>
      </c>
      <c r="F925" s="149" t="s">
        <v>2</v>
      </c>
      <c r="G925" s="777"/>
      <c r="H925" s="363"/>
      <c r="I925" s="406"/>
      <c r="J925" s="339">
        <v>0</v>
      </c>
      <c r="K925" s="340"/>
      <c r="L925" s="341">
        <f t="shared" si="868"/>
        <v>0</v>
      </c>
      <c r="M925" s="342">
        <v>0</v>
      </c>
      <c r="N925" s="343">
        <f t="shared" si="869"/>
        <v>0</v>
      </c>
      <c r="O925" s="344">
        <f t="shared" si="870"/>
        <v>0</v>
      </c>
      <c r="P925" s="51" t="e">
        <f t="shared" si="871"/>
        <v>#DIV/0!</v>
      </c>
      <c r="Q925" s="338">
        <f t="shared" si="872"/>
        <v>0</v>
      </c>
    </row>
    <row r="926" spans="2:17" ht="15" thickBot="1">
      <c r="B926" s="450" t="s">
        <v>2648</v>
      </c>
      <c r="C926" s="54" t="s">
        <v>1574</v>
      </c>
      <c r="D926" s="154" t="s">
        <v>1569</v>
      </c>
      <c r="E926" s="124" t="s">
        <v>1575</v>
      </c>
      <c r="F926" s="149" t="s">
        <v>2</v>
      </c>
      <c r="G926" s="777"/>
      <c r="H926" s="363"/>
      <c r="I926" s="406"/>
      <c r="J926" s="339">
        <v>0</v>
      </c>
      <c r="K926" s="340"/>
      <c r="L926" s="341">
        <f t="shared" si="868"/>
        <v>0</v>
      </c>
      <c r="M926" s="342">
        <v>0</v>
      </c>
      <c r="N926" s="343">
        <f t="shared" si="869"/>
        <v>0</v>
      </c>
      <c r="O926" s="344">
        <f t="shared" si="870"/>
        <v>0</v>
      </c>
      <c r="P926" s="164" t="e">
        <f t="shared" si="871"/>
        <v>#DIV/0!</v>
      </c>
      <c r="Q926" s="338">
        <f t="shared" si="872"/>
        <v>0</v>
      </c>
    </row>
    <row r="927" spans="2:17" ht="22.5" customHeight="1" thickTop="1">
      <c r="B927" s="117"/>
      <c r="C927" s="108" t="s">
        <v>11</v>
      </c>
      <c r="D927" s="1073" t="s">
        <v>12</v>
      </c>
      <c r="E927" s="1075"/>
      <c r="F927" s="135" t="s">
        <v>2</v>
      </c>
      <c r="G927" s="768"/>
      <c r="H927" s="768"/>
      <c r="I927" s="528"/>
      <c r="J927" s="529"/>
      <c r="K927" s="530"/>
      <c r="L927" s="531"/>
      <c r="M927" s="532">
        <f t="shared" ref="M927:Q927" si="873">SUM(M928:M930)</f>
        <v>0</v>
      </c>
      <c r="N927" s="533">
        <f t="shared" si="873"/>
        <v>0</v>
      </c>
      <c r="O927" s="534">
        <f t="shared" si="873"/>
        <v>0</v>
      </c>
      <c r="P927" s="269" t="e">
        <f>ROUND(O927/I927,4)</f>
        <v>#DIV/0!</v>
      </c>
      <c r="Q927" s="528">
        <f t="shared" si="873"/>
        <v>0</v>
      </c>
    </row>
    <row r="928" spans="2:17" ht="22.5">
      <c r="B928" s="59" t="s">
        <v>2649</v>
      </c>
      <c r="C928" s="54" t="s">
        <v>1576</v>
      </c>
      <c r="D928" s="154" t="s">
        <v>1577</v>
      </c>
      <c r="E928" s="124" t="s">
        <v>1578</v>
      </c>
      <c r="F928" s="149" t="s">
        <v>2</v>
      </c>
      <c r="G928" s="777"/>
      <c r="H928" s="363"/>
      <c r="I928" s="406"/>
      <c r="J928" s="339">
        <v>0</v>
      </c>
      <c r="K928" s="340"/>
      <c r="L928" s="341">
        <f t="shared" ref="L928:L930" si="874">ROUND(J928+K928,2)</f>
        <v>0</v>
      </c>
      <c r="M928" s="342">
        <v>0</v>
      </c>
      <c r="N928" s="343">
        <f t="shared" ref="N928:N930" si="875">ROUND(K928*H928,2)</f>
        <v>0</v>
      </c>
      <c r="O928" s="344">
        <f t="shared" ref="O928:O930" si="876">ROUND(M928+N928,2)</f>
        <v>0</v>
      </c>
      <c r="P928" s="51" t="e">
        <f t="shared" ref="P928:P930" si="877">ROUND(O928/I928,4)</f>
        <v>#DIV/0!</v>
      </c>
      <c r="Q928" s="338">
        <f t="shared" ref="Q928:Q930" si="878">ROUND(I928-O928,2)</f>
        <v>0</v>
      </c>
    </row>
    <row r="929" spans="2:17" ht="22.5">
      <c r="B929" s="59" t="s">
        <v>2650</v>
      </c>
      <c r="C929" s="54" t="s">
        <v>1579</v>
      </c>
      <c r="D929" s="154" t="s">
        <v>1577</v>
      </c>
      <c r="E929" s="124" t="s">
        <v>1580</v>
      </c>
      <c r="F929" s="149" t="s">
        <v>2</v>
      </c>
      <c r="G929" s="777"/>
      <c r="H929" s="363"/>
      <c r="I929" s="406"/>
      <c r="J929" s="339">
        <v>0</v>
      </c>
      <c r="K929" s="340"/>
      <c r="L929" s="341">
        <f t="shared" si="874"/>
        <v>0</v>
      </c>
      <c r="M929" s="342">
        <v>0</v>
      </c>
      <c r="N929" s="343">
        <f t="shared" si="875"/>
        <v>0</v>
      </c>
      <c r="O929" s="344">
        <f t="shared" si="876"/>
        <v>0</v>
      </c>
      <c r="P929" s="51" t="e">
        <f t="shared" si="877"/>
        <v>#DIV/0!</v>
      </c>
      <c r="Q929" s="338">
        <f t="shared" si="878"/>
        <v>0</v>
      </c>
    </row>
    <row r="930" spans="2:17" ht="23.25" thickBot="1">
      <c r="B930" s="59" t="s">
        <v>2651</v>
      </c>
      <c r="C930" s="54" t="s">
        <v>1581</v>
      </c>
      <c r="D930" s="154" t="s">
        <v>1577</v>
      </c>
      <c r="E930" s="124" t="s">
        <v>1582</v>
      </c>
      <c r="F930" s="149" t="s">
        <v>2</v>
      </c>
      <c r="G930" s="777"/>
      <c r="H930" s="363"/>
      <c r="I930" s="406"/>
      <c r="J930" s="339">
        <v>0</v>
      </c>
      <c r="K930" s="340"/>
      <c r="L930" s="341">
        <f t="shared" si="874"/>
        <v>0</v>
      </c>
      <c r="M930" s="342">
        <v>0</v>
      </c>
      <c r="N930" s="343">
        <f t="shared" si="875"/>
        <v>0</v>
      </c>
      <c r="O930" s="344">
        <f t="shared" si="876"/>
        <v>0</v>
      </c>
      <c r="P930" s="39" t="e">
        <f t="shared" si="877"/>
        <v>#DIV/0!</v>
      </c>
      <c r="Q930" s="338">
        <f t="shared" si="878"/>
        <v>0</v>
      </c>
    </row>
    <row r="931" spans="2:17" ht="22.5" customHeight="1" thickBot="1">
      <c r="B931" s="1000" t="s">
        <v>1583</v>
      </c>
      <c r="C931" s="1001" t="s">
        <v>1150</v>
      </c>
      <c r="D931" s="1001"/>
      <c r="E931" s="1001"/>
      <c r="F931" s="1002"/>
      <c r="G931" s="762"/>
      <c r="H931" s="762"/>
      <c r="I931" s="699"/>
      <c r="J931" s="700"/>
      <c r="K931" s="701"/>
      <c r="L931" s="708"/>
      <c r="M931" s="703">
        <f t="shared" ref="M931:Q931" si="879">M880+M914+M918+M920+M927</f>
        <v>0</v>
      </c>
      <c r="N931" s="704">
        <f t="shared" si="879"/>
        <v>0</v>
      </c>
      <c r="O931" s="705">
        <f t="shared" si="879"/>
        <v>0</v>
      </c>
      <c r="P931" s="775" t="e">
        <f>ROUND(O931/I931,4)</f>
        <v>#DIV/0!</v>
      </c>
      <c r="Q931" s="699">
        <f t="shared" si="879"/>
        <v>0</v>
      </c>
    </row>
    <row r="932" spans="2:17" ht="8.25" customHeight="1" thickBot="1">
      <c r="B932" s="709"/>
      <c r="C932" s="710"/>
      <c r="D932" s="710"/>
      <c r="E932" s="710"/>
      <c r="F932" s="710"/>
      <c r="G932" s="711"/>
      <c r="H932" s="712"/>
      <c r="I932" s="713"/>
      <c r="J932" s="714"/>
      <c r="K932" s="715"/>
      <c r="L932" s="716"/>
      <c r="M932" s="717"/>
      <c r="N932" s="718"/>
      <c r="O932" s="719"/>
      <c r="P932" s="720"/>
      <c r="Q932" s="713"/>
    </row>
    <row r="933" spans="2:17" ht="22.5" customHeight="1">
      <c r="B933" s="84"/>
      <c r="C933" s="85" t="s">
        <v>836</v>
      </c>
      <c r="D933" s="1012" t="s">
        <v>1584</v>
      </c>
      <c r="E933" s="1013"/>
      <c r="F933" s="1013"/>
      <c r="G933" s="742"/>
      <c r="H933" s="742"/>
      <c r="I933" s="323"/>
      <c r="J933" s="437"/>
      <c r="K933" s="438"/>
      <c r="L933" s="537"/>
      <c r="M933" s="440"/>
      <c r="N933" s="441"/>
      <c r="O933" s="442"/>
      <c r="P933" s="443"/>
      <c r="Q933" s="323"/>
    </row>
    <row r="934" spans="2:17">
      <c r="B934" s="559"/>
      <c r="C934" s="560" t="s">
        <v>33</v>
      </c>
      <c r="D934" s="1082" t="s">
        <v>405</v>
      </c>
      <c r="E934" s="1083"/>
      <c r="F934" s="1084"/>
      <c r="G934" s="750"/>
      <c r="H934" s="750"/>
      <c r="I934" s="561"/>
      <c r="J934" s="562"/>
      <c r="K934" s="563"/>
      <c r="L934" s="564"/>
      <c r="M934" s="565">
        <f t="shared" ref="M934:Q934" si="880">SUM(M935:M939)</f>
        <v>0</v>
      </c>
      <c r="N934" s="566">
        <f t="shared" si="880"/>
        <v>0</v>
      </c>
      <c r="O934" s="567">
        <f t="shared" si="880"/>
        <v>0</v>
      </c>
      <c r="P934" s="261" t="e">
        <f>ROUND(O934/I934,4)</f>
        <v>#DIV/0!</v>
      </c>
      <c r="Q934" s="561">
        <f t="shared" si="880"/>
        <v>0</v>
      </c>
    </row>
    <row r="935" spans="2:17">
      <c r="B935" s="568" t="s">
        <v>2652</v>
      </c>
      <c r="C935" s="569" t="s">
        <v>36</v>
      </c>
      <c r="D935" s="337" t="s">
        <v>1585</v>
      </c>
      <c r="E935" s="570" t="s">
        <v>1586</v>
      </c>
      <c r="F935" s="105" t="s">
        <v>2</v>
      </c>
      <c r="G935" s="777"/>
      <c r="H935" s="363"/>
      <c r="I935" s="406"/>
      <c r="J935" s="339">
        <v>0</v>
      </c>
      <c r="K935" s="340"/>
      <c r="L935" s="341">
        <f t="shared" ref="L935:L939" si="881">ROUND(J935+K935,2)</f>
        <v>0</v>
      </c>
      <c r="M935" s="342">
        <v>0</v>
      </c>
      <c r="N935" s="343">
        <f t="shared" ref="N935:N939" si="882">ROUND(K935*H935,2)</f>
        <v>0</v>
      </c>
      <c r="O935" s="344">
        <f t="shared" ref="O935:O939" si="883">ROUND(M935+N935,2)</f>
        <v>0</v>
      </c>
      <c r="P935" s="51" t="e">
        <f t="shared" ref="P935:P939" si="884">ROUND(O935/I935,4)</f>
        <v>#DIV/0!</v>
      </c>
      <c r="Q935" s="338">
        <f t="shared" ref="Q935:Q939" si="885">ROUND(I935-O935,2)</f>
        <v>0</v>
      </c>
    </row>
    <row r="936" spans="2:17" ht="22.5">
      <c r="B936" s="568" t="s">
        <v>2653</v>
      </c>
      <c r="C936" s="569" t="s">
        <v>77</v>
      </c>
      <c r="D936" s="337" t="s">
        <v>1608</v>
      </c>
      <c r="E936" s="570" t="s">
        <v>1607</v>
      </c>
      <c r="F936" s="105" t="s">
        <v>2</v>
      </c>
      <c r="G936" s="777"/>
      <c r="H936" s="363"/>
      <c r="I936" s="406"/>
      <c r="J936" s="339">
        <v>0</v>
      </c>
      <c r="K936" s="340"/>
      <c r="L936" s="341">
        <f t="shared" si="881"/>
        <v>0</v>
      </c>
      <c r="M936" s="342">
        <v>0</v>
      </c>
      <c r="N936" s="343">
        <f t="shared" si="882"/>
        <v>0</v>
      </c>
      <c r="O936" s="344">
        <f t="shared" si="883"/>
        <v>0</v>
      </c>
      <c r="P936" s="51" t="e">
        <f t="shared" si="884"/>
        <v>#DIV/0!</v>
      </c>
      <c r="Q936" s="338">
        <f t="shared" si="885"/>
        <v>0</v>
      </c>
    </row>
    <row r="937" spans="2:17" ht="22.5">
      <c r="B937" s="568" t="s">
        <v>2654</v>
      </c>
      <c r="C937" s="569" t="s">
        <v>582</v>
      </c>
      <c r="D937" s="337" t="s">
        <v>1608</v>
      </c>
      <c r="E937" s="570" t="s">
        <v>1588</v>
      </c>
      <c r="F937" s="105" t="s">
        <v>2</v>
      </c>
      <c r="G937" s="777"/>
      <c r="H937" s="363"/>
      <c r="I937" s="406"/>
      <c r="J937" s="339">
        <v>0</v>
      </c>
      <c r="K937" s="340"/>
      <c r="L937" s="341">
        <f t="shared" si="881"/>
        <v>0</v>
      </c>
      <c r="M937" s="342">
        <v>0</v>
      </c>
      <c r="N937" s="343">
        <f t="shared" si="882"/>
        <v>0</v>
      </c>
      <c r="O937" s="344">
        <f t="shared" si="883"/>
        <v>0</v>
      </c>
      <c r="P937" s="51" t="e">
        <f t="shared" si="884"/>
        <v>#DIV/0!</v>
      </c>
      <c r="Q937" s="338">
        <f t="shared" si="885"/>
        <v>0</v>
      </c>
    </row>
    <row r="938" spans="2:17" ht="22.5">
      <c r="B938" s="568" t="s">
        <v>2655</v>
      </c>
      <c r="C938" s="569" t="s">
        <v>589</v>
      </c>
      <c r="D938" s="337" t="s">
        <v>1608</v>
      </c>
      <c r="E938" s="570" t="s">
        <v>1589</v>
      </c>
      <c r="F938" s="105" t="s">
        <v>2</v>
      </c>
      <c r="G938" s="777"/>
      <c r="H938" s="363"/>
      <c r="I938" s="406"/>
      <c r="J938" s="339">
        <v>0</v>
      </c>
      <c r="K938" s="340"/>
      <c r="L938" s="341">
        <f t="shared" si="881"/>
        <v>0</v>
      </c>
      <c r="M938" s="342">
        <v>0</v>
      </c>
      <c r="N938" s="343">
        <f t="shared" si="882"/>
        <v>0</v>
      </c>
      <c r="O938" s="344">
        <f t="shared" si="883"/>
        <v>0</v>
      </c>
      <c r="P938" s="51" t="e">
        <f t="shared" si="884"/>
        <v>#DIV/0!</v>
      </c>
      <c r="Q938" s="338">
        <f t="shared" si="885"/>
        <v>0</v>
      </c>
    </row>
    <row r="939" spans="2:17">
      <c r="B939" s="568" t="s">
        <v>2656</v>
      </c>
      <c r="C939" s="569" t="s">
        <v>596</v>
      </c>
      <c r="D939" s="337" t="s">
        <v>1585</v>
      </c>
      <c r="E939" s="570" t="s">
        <v>1590</v>
      </c>
      <c r="F939" s="105" t="s">
        <v>2</v>
      </c>
      <c r="G939" s="777"/>
      <c r="H939" s="363"/>
      <c r="I939" s="406"/>
      <c r="J939" s="339">
        <v>0</v>
      </c>
      <c r="K939" s="340"/>
      <c r="L939" s="341">
        <f t="shared" si="881"/>
        <v>0</v>
      </c>
      <c r="M939" s="342">
        <v>0</v>
      </c>
      <c r="N939" s="343">
        <f t="shared" si="882"/>
        <v>0</v>
      </c>
      <c r="O939" s="344">
        <f t="shared" si="883"/>
        <v>0</v>
      </c>
      <c r="P939" s="51" t="e">
        <f t="shared" si="884"/>
        <v>#DIV/0!</v>
      </c>
      <c r="Q939" s="338">
        <f t="shared" si="885"/>
        <v>0</v>
      </c>
    </row>
    <row r="940" spans="2:17">
      <c r="B940" s="571"/>
      <c r="C940" s="572" t="s">
        <v>34</v>
      </c>
      <c r="D940" s="1085" t="s">
        <v>413</v>
      </c>
      <c r="E940" s="1086"/>
      <c r="F940" s="1087"/>
      <c r="G940" s="749"/>
      <c r="H940" s="749"/>
      <c r="I940" s="573"/>
      <c r="J940" s="574"/>
      <c r="K940" s="575"/>
      <c r="L940" s="576"/>
      <c r="M940" s="577">
        <f t="shared" ref="M940:Q940" si="886">SUM(M941:M941)</f>
        <v>0</v>
      </c>
      <c r="N940" s="578">
        <f t="shared" si="886"/>
        <v>0</v>
      </c>
      <c r="O940" s="579">
        <f t="shared" si="886"/>
        <v>0</v>
      </c>
      <c r="P940" s="261" t="e">
        <f>ROUND(O940/I940,4)</f>
        <v>#DIV/0!</v>
      </c>
      <c r="Q940" s="573">
        <f t="shared" si="886"/>
        <v>0</v>
      </c>
    </row>
    <row r="941" spans="2:17">
      <c r="B941" s="568" t="s">
        <v>2657</v>
      </c>
      <c r="C941" s="569" t="s">
        <v>768</v>
      </c>
      <c r="D941" s="337" t="s">
        <v>1585</v>
      </c>
      <c r="E941" s="570" t="s">
        <v>1591</v>
      </c>
      <c r="F941" s="105" t="s">
        <v>2</v>
      </c>
      <c r="G941" s="777"/>
      <c r="H941" s="363"/>
      <c r="I941" s="406"/>
      <c r="J941" s="339">
        <v>0</v>
      </c>
      <c r="K941" s="340"/>
      <c r="L941" s="341">
        <f t="shared" ref="L941" si="887">ROUND(J941+K941,2)</f>
        <v>0</v>
      </c>
      <c r="M941" s="342">
        <v>0</v>
      </c>
      <c r="N941" s="343">
        <f>ROUND(K941*H941,2)</f>
        <v>0</v>
      </c>
      <c r="O941" s="344">
        <f t="shared" ref="O941" si="888">ROUND(M941+N941,2)</f>
        <v>0</v>
      </c>
      <c r="P941" s="51" t="e">
        <f>ROUND(O941/I941,4)</f>
        <v>#DIV/0!</v>
      </c>
      <c r="Q941" s="338">
        <f t="shared" ref="Q941" si="889">ROUND(I941-O941,2)</f>
        <v>0</v>
      </c>
    </row>
    <row r="942" spans="2:17" ht="15" customHeight="1">
      <c r="B942" s="571"/>
      <c r="C942" s="572" t="s">
        <v>692</v>
      </c>
      <c r="D942" s="1085" t="s">
        <v>418</v>
      </c>
      <c r="E942" s="1086"/>
      <c r="F942" s="1087"/>
      <c r="G942" s="749"/>
      <c r="H942" s="749"/>
      <c r="I942" s="573"/>
      <c r="J942" s="574"/>
      <c r="K942" s="575"/>
      <c r="L942" s="576"/>
      <c r="M942" s="577">
        <f t="shared" ref="M942:Q942" si="890">SUM(M943:M943)</f>
        <v>0</v>
      </c>
      <c r="N942" s="578">
        <f t="shared" si="890"/>
        <v>0</v>
      </c>
      <c r="O942" s="579">
        <f t="shared" si="890"/>
        <v>0</v>
      </c>
      <c r="P942" s="261" t="e">
        <f>ROUND(O942/I942,4)</f>
        <v>#DIV/0!</v>
      </c>
      <c r="Q942" s="573">
        <f t="shared" si="890"/>
        <v>0</v>
      </c>
    </row>
    <row r="943" spans="2:17">
      <c r="B943" s="568" t="s">
        <v>2658</v>
      </c>
      <c r="C943" s="569" t="s">
        <v>775</v>
      </c>
      <c r="D943" s="337" t="s">
        <v>1585</v>
      </c>
      <c r="E943" s="570" t="s">
        <v>1591</v>
      </c>
      <c r="F943" s="105" t="s">
        <v>2</v>
      </c>
      <c r="G943" s="777"/>
      <c r="H943" s="363"/>
      <c r="I943" s="406"/>
      <c r="J943" s="339">
        <v>0</v>
      </c>
      <c r="K943" s="340"/>
      <c r="L943" s="341">
        <f t="shared" ref="L943" si="891">ROUND(J943+K943,2)</f>
        <v>0</v>
      </c>
      <c r="M943" s="342">
        <v>0</v>
      </c>
      <c r="N943" s="343">
        <f>ROUND(K943*H943,2)</f>
        <v>0</v>
      </c>
      <c r="O943" s="344">
        <f t="shared" ref="O943" si="892">ROUND(M943+N943,2)</f>
        <v>0</v>
      </c>
      <c r="P943" s="51" t="e">
        <f>ROUND(O943/I943,4)</f>
        <v>#DIV/0!</v>
      </c>
      <c r="Q943" s="338">
        <f t="shared" ref="Q943" si="893">ROUND(I943-O943,2)</f>
        <v>0</v>
      </c>
    </row>
    <row r="944" spans="2:17">
      <c r="B944" s="571"/>
      <c r="C944" s="572" t="s">
        <v>760</v>
      </c>
      <c r="D944" s="1085" t="s">
        <v>1592</v>
      </c>
      <c r="E944" s="1086"/>
      <c r="F944" s="1087"/>
      <c r="G944" s="749"/>
      <c r="H944" s="749"/>
      <c r="I944" s="573"/>
      <c r="J944" s="574"/>
      <c r="K944" s="575"/>
      <c r="L944" s="576"/>
      <c r="M944" s="577">
        <f t="shared" ref="M944:Q944" si="894">SUM(M945:M954)</f>
        <v>0</v>
      </c>
      <c r="N944" s="578">
        <f t="shared" si="894"/>
        <v>0</v>
      </c>
      <c r="O944" s="579">
        <f t="shared" si="894"/>
        <v>0</v>
      </c>
      <c r="P944" s="261" t="e">
        <f>ROUND(O944/I944,4)</f>
        <v>#DIV/0!</v>
      </c>
      <c r="Q944" s="573">
        <f t="shared" si="894"/>
        <v>0</v>
      </c>
    </row>
    <row r="945" spans="2:17">
      <c r="B945" s="568" t="s">
        <v>2659</v>
      </c>
      <c r="C945" s="569" t="s">
        <v>780</v>
      </c>
      <c r="D945" s="337" t="s">
        <v>1585</v>
      </c>
      <c r="E945" s="100" t="s">
        <v>1593</v>
      </c>
      <c r="F945" s="105" t="s">
        <v>2</v>
      </c>
      <c r="G945" s="777"/>
      <c r="H945" s="363"/>
      <c r="I945" s="406"/>
      <c r="J945" s="339">
        <v>0</v>
      </c>
      <c r="K945" s="340"/>
      <c r="L945" s="341">
        <f t="shared" ref="L945:L954" si="895">ROUND(J945+K945,2)</f>
        <v>0</v>
      </c>
      <c r="M945" s="342">
        <v>0</v>
      </c>
      <c r="N945" s="343">
        <f t="shared" ref="N945:N954" si="896">ROUND(K945*H945,2)</f>
        <v>0</v>
      </c>
      <c r="O945" s="344">
        <f t="shared" ref="O945:O954" si="897">ROUND(M945+N945,2)</f>
        <v>0</v>
      </c>
      <c r="P945" s="51" t="e">
        <f t="shared" ref="P945:P954" si="898">ROUND(O945/I945,4)</f>
        <v>#DIV/0!</v>
      </c>
      <c r="Q945" s="338">
        <f t="shared" ref="Q945:Q954" si="899">ROUND(I945-O945,2)</f>
        <v>0</v>
      </c>
    </row>
    <row r="946" spans="2:17">
      <c r="B946" s="568" t="s">
        <v>2660</v>
      </c>
      <c r="C946" s="569" t="s">
        <v>782</v>
      </c>
      <c r="D946" s="337" t="s">
        <v>1585</v>
      </c>
      <c r="E946" s="100" t="s">
        <v>1594</v>
      </c>
      <c r="F946" s="105" t="s">
        <v>2</v>
      </c>
      <c r="G946" s="777"/>
      <c r="H946" s="363"/>
      <c r="I946" s="406"/>
      <c r="J946" s="339">
        <v>0</v>
      </c>
      <c r="K946" s="340"/>
      <c r="L946" s="341">
        <f t="shared" si="895"/>
        <v>0</v>
      </c>
      <c r="M946" s="342">
        <v>0</v>
      </c>
      <c r="N946" s="343">
        <f t="shared" si="896"/>
        <v>0</v>
      </c>
      <c r="O946" s="344">
        <f t="shared" si="897"/>
        <v>0</v>
      </c>
      <c r="P946" s="51" t="e">
        <f t="shared" si="898"/>
        <v>#DIV/0!</v>
      </c>
      <c r="Q946" s="338">
        <f t="shared" si="899"/>
        <v>0</v>
      </c>
    </row>
    <row r="947" spans="2:17">
      <c r="B947" s="568" t="s">
        <v>2661</v>
      </c>
      <c r="C947" s="569" t="s">
        <v>784</v>
      </c>
      <c r="D947" s="337" t="s">
        <v>1585</v>
      </c>
      <c r="E947" s="100" t="s">
        <v>1595</v>
      </c>
      <c r="F947" s="105" t="s">
        <v>2</v>
      </c>
      <c r="G947" s="777"/>
      <c r="H947" s="363"/>
      <c r="I947" s="406"/>
      <c r="J947" s="339">
        <v>0</v>
      </c>
      <c r="K947" s="340"/>
      <c r="L947" s="341">
        <f t="shared" si="895"/>
        <v>0</v>
      </c>
      <c r="M947" s="342">
        <v>0</v>
      </c>
      <c r="N947" s="343">
        <f t="shared" si="896"/>
        <v>0</v>
      </c>
      <c r="O947" s="344">
        <f t="shared" si="897"/>
        <v>0</v>
      </c>
      <c r="P947" s="51" t="e">
        <f t="shared" si="898"/>
        <v>#DIV/0!</v>
      </c>
      <c r="Q947" s="338">
        <f t="shared" si="899"/>
        <v>0</v>
      </c>
    </row>
    <row r="948" spans="2:17" ht="22.5">
      <c r="B948" s="568" t="s">
        <v>2662</v>
      </c>
      <c r="C948" s="569" t="s">
        <v>786</v>
      </c>
      <c r="D948" s="337" t="s">
        <v>1608</v>
      </c>
      <c r="E948" s="100" t="s">
        <v>1596</v>
      </c>
      <c r="F948" s="105" t="s">
        <v>2</v>
      </c>
      <c r="G948" s="777"/>
      <c r="H948" s="363"/>
      <c r="I948" s="406"/>
      <c r="J948" s="339">
        <v>0</v>
      </c>
      <c r="K948" s="340"/>
      <c r="L948" s="341">
        <f t="shared" si="895"/>
        <v>0</v>
      </c>
      <c r="M948" s="342">
        <v>0</v>
      </c>
      <c r="N948" s="343">
        <f t="shared" si="896"/>
        <v>0</v>
      </c>
      <c r="O948" s="344">
        <f t="shared" si="897"/>
        <v>0</v>
      </c>
      <c r="P948" s="51" t="e">
        <f t="shared" si="898"/>
        <v>#DIV/0!</v>
      </c>
      <c r="Q948" s="338">
        <f t="shared" si="899"/>
        <v>0</v>
      </c>
    </row>
    <row r="949" spans="2:17" ht="22.5">
      <c r="B949" s="568" t="s">
        <v>2663</v>
      </c>
      <c r="C949" s="569" t="s">
        <v>788</v>
      </c>
      <c r="D949" s="337" t="s">
        <v>1608</v>
      </c>
      <c r="E949" s="100" t="s">
        <v>1597</v>
      </c>
      <c r="F949" s="105" t="s">
        <v>2</v>
      </c>
      <c r="G949" s="777"/>
      <c r="H949" s="363"/>
      <c r="I949" s="406"/>
      <c r="J949" s="339">
        <v>0</v>
      </c>
      <c r="K949" s="340"/>
      <c r="L949" s="341">
        <f t="shared" si="895"/>
        <v>0</v>
      </c>
      <c r="M949" s="342">
        <v>0</v>
      </c>
      <c r="N949" s="343">
        <f t="shared" si="896"/>
        <v>0</v>
      </c>
      <c r="O949" s="344">
        <f t="shared" si="897"/>
        <v>0</v>
      </c>
      <c r="P949" s="51" t="e">
        <f t="shared" si="898"/>
        <v>#DIV/0!</v>
      </c>
      <c r="Q949" s="338">
        <f t="shared" si="899"/>
        <v>0</v>
      </c>
    </row>
    <row r="950" spans="2:17" ht="22.5">
      <c r="B950" s="568" t="s">
        <v>2664</v>
      </c>
      <c r="C950" s="569" t="s">
        <v>790</v>
      </c>
      <c r="D950" s="337" t="s">
        <v>1608</v>
      </c>
      <c r="E950" s="100" t="s">
        <v>1598</v>
      </c>
      <c r="F950" s="105" t="s">
        <v>2</v>
      </c>
      <c r="G950" s="777"/>
      <c r="H950" s="363"/>
      <c r="I950" s="406"/>
      <c r="J950" s="339">
        <v>0</v>
      </c>
      <c r="K950" s="340"/>
      <c r="L950" s="341">
        <f t="shared" si="895"/>
        <v>0</v>
      </c>
      <c r="M950" s="342">
        <v>0</v>
      </c>
      <c r="N950" s="343">
        <f t="shared" si="896"/>
        <v>0</v>
      </c>
      <c r="O950" s="344">
        <f t="shared" si="897"/>
        <v>0</v>
      </c>
      <c r="P950" s="51" t="e">
        <f t="shared" si="898"/>
        <v>#DIV/0!</v>
      </c>
      <c r="Q950" s="338">
        <f t="shared" si="899"/>
        <v>0</v>
      </c>
    </row>
    <row r="951" spans="2:17" ht="22.5">
      <c r="B951" s="568" t="s">
        <v>2665</v>
      </c>
      <c r="C951" s="569" t="s">
        <v>1599</v>
      </c>
      <c r="D951" s="337" t="s">
        <v>1608</v>
      </c>
      <c r="E951" s="100" t="s">
        <v>1600</v>
      </c>
      <c r="F951" s="105" t="s">
        <v>2</v>
      </c>
      <c r="G951" s="777"/>
      <c r="H951" s="363"/>
      <c r="I951" s="406"/>
      <c r="J951" s="339">
        <v>0</v>
      </c>
      <c r="K951" s="340"/>
      <c r="L951" s="341">
        <f t="shared" si="895"/>
        <v>0</v>
      </c>
      <c r="M951" s="342">
        <v>0</v>
      </c>
      <c r="N951" s="343">
        <f t="shared" si="896"/>
        <v>0</v>
      </c>
      <c r="O951" s="344">
        <f t="shared" si="897"/>
        <v>0</v>
      </c>
      <c r="P951" s="51" t="e">
        <f t="shared" si="898"/>
        <v>#DIV/0!</v>
      </c>
      <c r="Q951" s="338">
        <f t="shared" si="899"/>
        <v>0</v>
      </c>
    </row>
    <row r="952" spans="2:17" ht="22.5">
      <c r="B952" s="568" t="s">
        <v>2666</v>
      </c>
      <c r="C952" s="569" t="s">
        <v>1601</v>
      </c>
      <c r="D952" s="337" t="s">
        <v>1608</v>
      </c>
      <c r="E952" s="100" t="s">
        <v>1602</v>
      </c>
      <c r="F952" s="105" t="s">
        <v>2</v>
      </c>
      <c r="G952" s="777"/>
      <c r="H952" s="363"/>
      <c r="I952" s="406"/>
      <c r="J952" s="339">
        <v>0</v>
      </c>
      <c r="K952" s="340"/>
      <c r="L952" s="341">
        <f t="shared" si="895"/>
        <v>0</v>
      </c>
      <c r="M952" s="342">
        <v>0</v>
      </c>
      <c r="N952" s="343">
        <f t="shared" si="896"/>
        <v>0</v>
      </c>
      <c r="O952" s="344">
        <f t="shared" si="897"/>
        <v>0</v>
      </c>
      <c r="P952" s="51" t="e">
        <f t="shared" si="898"/>
        <v>#DIV/0!</v>
      </c>
      <c r="Q952" s="338">
        <f t="shared" si="899"/>
        <v>0</v>
      </c>
    </row>
    <row r="953" spans="2:17">
      <c r="B953" s="568" t="s">
        <v>2667</v>
      </c>
      <c r="C953" s="569" t="s">
        <v>1603</v>
      </c>
      <c r="D953" s="337" t="s">
        <v>1585</v>
      </c>
      <c r="E953" s="100" t="s">
        <v>1604</v>
      </c>
      <c r="F953" s="105" t="s">
        <v>2</v>
      </c>
      <c r="G953" s="777"/>
      <c r="H953" s="363"/>
      <c r="I953" s="406"/>
      <c r="J953" s="339">
        <v>0</v>
      </c>
      <c r="K953" s="340"/>
      <c r="L953" s="341">
        <f t="shared" si="895"/>
        <v>0</v>
      </c>
      <c r="M953" s="342">
        <v>0</v>
      </c>
      <c r="N953" s="343">
        <f t="shared" si="896"/>
        <v>0</v>
      </c>
      <c r="O953" s="344">
        <f t="shared" si="897"/>
        <v>0</v>
      </c>
      <c r="P953" s="51" t="e">
        <f t="shared" si="898"/>
        <v>#DIV/0!</v>
      </c>
      <c r="Q953" s="338">
        <f t="shared" si="899"/>
        <v>0</v>
      </c>
    </row>
    <row r="954" spans="2:17">
      <c r="B954" s="568" t="s">
        <v>2668</v>
      </c>
      <c r="C954" s="569" t="s">
        <v>1605</v>
      </c>
      <c r="D954" s="337" t="s">
        <v>1585</v>
      </c>
      <c r="E954" s="100" t="s">
        <v>1606</v>
      </c>
      <c r="F954" s="105" t="s">
        <v>2</v>
      </c>
      <c r="G954" s="777"/>
      <c r="H954" s="363"/>
      <c r="I954" s="406"/>
      <c r="J954" s="339">
        <v>0</v>
      </c>
      <c r="K954" s="340"/>
      <c r="L954" s="341">
        <f t="shared" si="895"/>
        <v>0</v>
      </c>
      <c r="M954" s="342">
        <v>0</v>
      </c>
      <c r="N954" s="343">
        <f t="shared" si="896"/>
        <v>0</v>
      </c>
      <c r="O954" s="344">
        <f t="shared" si="897"/>
        <v>0</v>
      </c>
      <c r="P954" s="51" t="e">
        <f t="shared" si="898"/>
        <v>#DIV/0!</v>
      </c>
      <c r="Q954" s="338">
        <f t="shared" si="899"/>
        <v>0</v>
      </c>
    </row>
    <row r="955" spans="2:17" ht="15" customHeight="1">
      <c r="B955" s="571"/>
      <c r="C955" s="572" t="s">
        <v>35</v>
      </c>
      <c r="D955" s="1085" t="s">
        <v>432</v>
      </c>
      <c r="E955" s="1086"/>
      <c r="F955" s="1087"/>
      <c r="G955" s="749"/>
      <c r="H955" s="749"/>
      <c r="I955" s="573"/>
      <c r="J955" s="574"/>
      <c r="K955" s="575"/>
      <c r="L955" s="576"/>
      <c r="M955" s="577">
        <f t="shared" ref="M955:Q955" si="900">SUM(M956:M961)</f>
        <v>0</v>
      </c>
      <c r="N955" s="578">
        <f t="shared" si="900"/>
        <v>0</v>
      </c>
      <c r="O955" s="579">
        <f t="shared" si="900"/>
        <v>0</v>
      </c>
      <c r="P955" s="261" t="e">
        <f>ROUND(O955/I955,4)</f>
        <v>#DIV/0!</v>
      </c>
      <c r="Q955" s="573">
        <f t="shared" si="900"/>
        <v>0</v>
      </c>
    </row>
    <row r="956" spans="2:17">
      <c r="B956" s="568" t="s">
        <v>2669</v>
      </c>
      <c r="C956" s="569" t="s">
        <v>793</v>
      </c>
      <c r="D956" s="337" t="s">
        <v>1585</v>
      </c>
      <c r="E956" s="100" t="s">
        <v>1591</v>
      </c>
      <c r="F956" s="105" t="s">
        <v>2</v>
      </c>
      <c r="G956" s="777"/>
      <c r="H956" s="363"/>
      <c r="I956" s="406"/>
      <c r="J956" s="339">
        <v>0</v>
      </c>
      <c r="K956" s="340"/>
      <c r="L956" s="341">
        <f t="shared" ref="L956:L961" si="901">ROUND(J956+K956,2)</f>
        <v>0</v>
      </c>
      <c r="M956" s="342">
        <v>0</v>
      </c>
      <c r="N956" s="343">
        <f t="shared" ref="N956:N961" si="902">ROUND(K956*H956,2)</f>
        <v>0</v>
      </c>
      <c r="O956" s="344">
        <f t="shared" ref="O956:O961" si="903">ROUND(M956+N956,2)</f>
        <v>0</v>
      </c>
      <c r="P956" s="51" t="e">
        <f t="shared" ref="P956:P961" si="904">ROUND(O956/I956,4)</f>
        <v>#DIV/0!</v>
      </c>
      <c r="Q956" s="338">
        <f t="shared" ref="Q956:Q961" si="905">ROUND(I956-O956,2)</f>
        <v>0</v>
      </c>
    </row>
    <row r="957" spans="2:17">
      <c r="B957" s="568" t="s">
        <v>2670</v>
      </c>
      <c r="C957" s="569" t="s">
        <v>795</v>
      </c>
      <c r="D957" s="337" t="s">
        <v>1585</v>
      </c>
      <c r="E957" s="100" t="s">
        <v>1586</v>
      </c>
      <c r="F957" s="105" t="s">
        <v>2</v>
      </c>
      <c r="G957" s="777"/>
      <c r="H957" s="363"/>
      <c r="I957" s="406"/>
      <c r="J957" s="339">
        <v>0</v>
      </c>
      <c r="K957" s="340"/>
      <c r="L957" s="341">
        <f t="shared" si="901"/>
        <v>0</v>
      </c>
      <c r="M957" s="342">
        <v>0</v>
      </c>
      <c r="N957" s="343">
        <f t="shared" si="902"/>
        <v>0</v>
      </c>
      <c r="O957" s="344">
        <f t="shared" si="903"/>
        <v>0</v>
      </c>
      <c r="P957" s="51" t="e">
        <f t="shared" si="904"/>
        <v>#DIV/0!</v>
      </c>
      <c r="Q957" s="338">
        <f t="shared" si="905"/>
        <v>0</v>
      </c>
    </row>
    <row r="958" spans="2:17" ht="22.5">
      <c r="B958" s="568" t="s">
        <v>2671</v>
      </c>
      <c r="C958" s="569" t="s">
        <v>796</v>
      </c>
      <c r="D958" s="337" t="s">
        <v>1587</v>
      </c>
      <c r="E958" s="100" t="s">
        <v>1607</v>
      </c>
      <c r="F958" s="105" t="s">
        <v>2</v>
      </c>
      <c r="G958" s="777"/>
      <c r="H958" s="363"/>
      <c r="I958" s="406"/>
      <c r="J958" s="339">
        <v>0</v>
      </c>
      <c r="K958" s="340"/>
      <c r="L958" s="341">
        <f t="shared" si="901"/>
        <v>0</v>
      </c>
      <c r="M958" s="342">
        <v>0</v>
      </c>
      <c r="N958" s="343">
        <f t="shared" si="902"/>
        <v>0</v>
      </c>
      <c r="O958" s="344">
        <f t="shared" si="903"/>
        <v>0</v>
      </c>
      <c r="P958" s="51" t="e">
        <f t="shared" si="904"/>
        <v>#DIV/0!</v>
      </c>
      <c r="Q958" s="338">
        <f t="shared" si="905"/>
        <v>0</v>
      </c>
    </row>
    <row r="959" spans="2:17" ht="22.5">
      <c r="B959" s="568" t="s">
        <v>2672</v>
      </c>
      <c r="C959" s="569" t="s">
        <v>797</v>
      </c>
      <c r="D959" s="337" t="s">
        <v>1587</v>
      </c>
      <c r="E959" s="100" t="s">
        <v>1588</v>
      </c>
      <c r="F959" s="105" t="s">
        <v>2</v>
      </c>
      <c r="G959" s="777"/>
      <c r="H959" s="363"/>
      <c r="I959" s="406"/>
      <c r="J959" s="339">
        <v>0</v>
      </c>
      <c r="K959" s="340"/>
      <c r="L959" s="341">
        <f t="shared" si="901"/>
        <v>0</v>
      </c>
      <c r="M959" s="342">
        <v>0</v>
      </c>
      <c r="N959" s="343">
        <f t="shared" si="902"/>
        <v>0</v>
      </c>
      <c r="O959" s="344">
        <f t="shared" si="903"/>
        <v>0</v>
      </c>
      <c r="P959" s="51" t="e">
        <f t="shared" si="904"/>
        <v>#DIV/0!</v>
      </c>
      <c r="Q959" s="338">
        <f t="shared" si="905"/>
        <v>0</v>
      </c>
    </row>
    <row r="960" spans="2:17" ht="22.5">
      <c r="B960" s="568" t="s">
        <v>2673</v>
      </c>
      <c r="C960" s="569" t="s">
        <v>798</v>
      </c>
      <c r="D960" s="337" t="s">
        <v>1587</v>
      </c>
      <c r="E960" s="100" t="s">
        <v>1602</v>
      </c>
      <c r="F960" s="105" t="s">
        <v>2</v>
      </c>
      <c r="G960" s="777"/>
      <c r="H960" s="363"/>
      <c r="I960" s="406"/>
      <c r="J960" s="339">
        <v>0</v>
      </c>
      <c r="K960" s="340"/>
      <c r="L960" s="341">
        <f t="shared" si="901"/>
        <v>0</v>
      </c>
      <c r="M960" s="342">
        <v>0</v>
      </c>
      <c r="N960" s="343">
        <f t="shared" si="902"/>
        <v>0</v>
      </c>
      <c r="O960" s="344">
        <f t="shared" si="903"/>
        <v>0</v>
      </c>
      <c r="P960" s="51" t="e">
        <f t="shared" si="904"/>
        <v>#DIV/0!</v>
      </c>
      <c r="Q960" s="338">
        <f t="shared" si="905"/>
        <v>0</v>
      </c>
    </row>
    <row r="961" spans="2:17" ht="15" thickBot="1">
      <c r="B961" s="568" t="s">
        <v>2674</v>
      </c>
      <c r="C961" s="580" t="s">
        <v>800</v>
      </c>
      <c r="D961" s="372" t="s">
        <v>1585</v>
      </c>
      <c r="E961" s="581" t="s">
        <v>1590</v>
      </c>
      <c r="F961" s="582" t="s">
        <v>2</v>
      </c>
      <c r="G961" s="777"/>
      <c r="H961" s="363"/>
      <c r="I961" s="406"/>
      <c r="J961" s="339">
        <v>0</v>
      </c>
      <c r="K961" s="340"/>
      <c r="L961" s="341">
        <f t="shared" si="901"/>
        <v>0</v>
      </c>
      <c r="M961" s="342">
        <v>0</v>
      </c>
      <c r="N961" s="343">
        <f t="shared" si="902"/>
        <v>0</v>
      </c>
      <c r="O961" s="344">
        <f t="shared" si="903"/>
        <v>0</v>
      </c>
      <c r="P961" s="39" t="e">
        <f t="shared" si="904"/>
        <v>#DIV/0!</v>
      </c>
      <c r="Q961" s="338">
        <f t="shared" si="905"/>
        <v>0</v>
      </c>
    </row>
    <row r="962" spans="2:17" ht="22.5" customHeight="1" thickBot="1">
      <c r="B962" s="1000" t="s">
        <v>2076</v>
      </c>
      <c r="C962" s="1001" t="s">
        <v>1150</v>
      </c>
      <c r="D962" s="1001"/>
      <c r="E962" s="1001"/>
      <c r="F962" s="1002"/>
      <c r="G962" s="762"/>
      <c r="H962" s="762"/>
      <c r="I962" s="699"/>
      <c r="J962" s="700"/>
      <c r="K962" s="701"/>
      <c r="L962" s="708"/>
      <c r="M962" s="703">
        <f t="shared" ref="M962:Q962" si="906">M934+M940+M942+M944+M955</f>
        <v>0</v>
      </c>
      <c r="N962" s="704">
        <f t="shared" si="906"/>
        <v>0</v>
      </c>
      <c r="O962" s="705">
        <f t="shared" si="906"/>
        <v>0</v>
      </c>
      <c r="P962" s="775" t="e">
        <f>ROUND(O962/I962,4)</f>
        <v>#DIV/0!</v>
      </c>
      <c r="Q962" s="699">
        <f t="shared" si="906"/>
        <v>0</v>
      </c>
    </row>
    <row r="963" spans="2:17" ht="8.25" customHeight="1" thickBot="1">
      <c r="B963" s="709"/>
      <c r="C963" s="710"/>
      <c r="D963" s="710"/>
      <c r="E963" s="710"/>
      <c r="F963" s="710"/>
      <c r="G963" s="711"/>
      <c r="H963" s="712"/>
      <c r="I963" s="713"/>
      <c r="J963" s="714"/>
      <c r="K963" s="715"/>
      <c r="L963" s="716"/>
      <c r="M963" s="717"/>
      <c r="N963" s="718"/>
      <c r="O963" s="719"/>
      <c r="P963" s="720"/>
      <c r="Q963" s="713"/>
    </row>
    <row r="964" spans="2:17" ht="22.5" customHeight="1">
      <c r="B964" s="84"/>
      <c r="C964" s="85" t="s">
        <v>1454</v>
      </c>
      <c r="D964" s="1012" t="s">
        <v>13</v>
      </c>
      <c r="E964" s="1013"/>
      <c r="F964" s="1013"/>
      <c r="G964" s="742"/>
      <c r="H964" s="742"/>
      <c r="I964" s="323"/>
      <c r="J964" s="437"/>
      <c r="K964" s="438"/>
      <c r="L964" s="537"/>
      <c r="M964" s="440"/>
      <c r="N964" s="441"/>
      <c r="O964" s="442"/>
      <c r="P964" s="443"/>
      <c r="Q964" s="323"/>
    </row>
    <row r="965" spans="2:17" ht="15" customHeight="1">
      <c r="B965" s="571"/>
      <c r="C965" s="572" t="s">
        <v>33</v>
      </c>
      <c r="D965" s="1085" t="s">
        <v>1609</v>
      </c>
      <c r="E965" s="1086"/>
      <c r="F965" s="1087"/>
      <c r="G965" s="749"/>
      <c r="H965" s="749"/>
      <c r="I965" s="573"/>
      <c r="J965" s="574"/>
      <c r="K965" s="575"/>
      <c r="L965" s="576"/>
      <c r="M965" s="577">
        <f t="shared" ref="M965:Q965" si="907" xml:space="preserve"> SUM(M966:M969)</f>
        <v>0</v>
      </c>
      <c r="N965" s="578">
        <f t="shared" si="907"/>
        <v>0</v>
      </c>
      <c r="O965" s="579">
        <f t="shared" si="907"/>
        <v>0</v>
      </c>
      <c r="P965" s="261" t="e">
        <f>ROUND(O965/I965,4)</f>
        <v>#DIV/0!</v>
      </c>
      <c r="Q965" s="573">
        <f t="shared" si="907"/>
        <v>0</v>
      </c>
    </row>
    <row r="966" spans="2:17">
      <c r="B966" s="568" t="s">
        <v>2675</v>
      </c>
      <c r="C966" s="98" t="s">
        <v>36</v>
      </c>
      <c r="D966" s="105" t="s">
        <v>1610</v>
      </c>
      <c r="E966" s="124" t="s">
        <v>1611</v>
      </c>
      <c r="F966" s="149" t="s">
        <v>2</v>
      </c>
      <c r="G966" s="777"/>
      <c r="H966" s="363"/>
      <c r="I966" s="406"/>
      <c r="J966" s="339">
        <v>0</v>
      </c>
      <c r="K966" s="340"/>
      <c r="L966" s="341">
        <f t="shared" ref="L966:L969" si="908">ROUND(J966+K966,2)</f>
        <v>0</v>
      </c>
      <c r="M966" s="342">
        <v>0</v>
      </c>
      <c r="N966" s="343">
        <f t="shared" ref="N966:N969" si="909">ROUND(K966*H966,2)</f>
        <v>0</v>
      </c>
      <c r="O966" s="344">
        <f t="shared" ref="O966:O969" si="910">ROUND(M966+N966,2)</f>
        <v>0</v>
      </c>
      <c r="P966" s="51" t="e">
        <f t="shared" ref="P966:P969" si="911">ROUND(O966/I966,4)</f>
        <v>#DIV/0!</v>
      </c>
      <c r="Q966" s="338">
        <f t="shared" ref="Q966:Q969" si="912">ROUND(I966-O966,2)</f>
        <v>0</v>
      </c>
    </row>
    <row r="967" spans="2:17">
      <c r="B967" s="568" t="s">
        <v>2676</v>
      </c>
      <c r="C967" s="98" t="s">
        <v>77</v>
      </c>
      <c r="D967" s="105" t="s">
        <v>1610</v>
      </c>
      <c r="E967" s="124" t="s">
        <v>1612</v>
      </c>
      <c r="F967" s="149" t="s">
        <v>2</v>
      </c>
      <c r="G967" s="777"/>
      <c r="H967" s="363"/>
      <c r="I967" s="406"/>
      <c r="J967" s="339">
        <v>0</v>
      </c>
      <c r="K967" s="340"/>
      <c r="L967" s="341">
        <f t="shared" si="908"/>
        <v>0</v>
      </c>
      <c r="M967" s="342">
        <v>0</v>
      </c>
      <c r="N967" s="343">
        <f t="shared" si="909"/>
        <v>0</v>
      </c>
      <c r="O967" s="344">
        <f t="shared" si="910"/>
        <v>0</v>
      </c>
      <c r="P967" s="51" t="e">
        <f t="shared" si="911"/>
        <v>#DIV/0!</v>
      </c>
      <c r="Q967" s="338">
        <f t="shared" si="912"/>
        <v>0</v>
      </c>
    </row>
    <row r="968" spans="2:17">
      <c r="B968" s="568" t="s">
        <v>2677</v>
      </c>
      <c r="C968" s="98" t="s">
        <v>582</v>
      </c>
      <c r="D968" s="105" t="s">
        <v>1610</v>
      </c>
      <c r="E968" s="124" t="s">
        <v>1613</v>
      </c>
      <c r="F968" s="149" t="s">
        <v>2</v>
      </c>
      <c r="G968" s="777"/>
      <c r="H968" s="363"/>
      <c r="I968" s="406"/>
      <c r="J968" s="339">
        <v>0</v>
      </c>
      <c r="K968" s="340"/>
      <c r="L968" s="341">
        <f t="shared" si="908"/>
        <v>0</v>
      </c>
      <c r="M968" s="342">
        <v>0</v>
      </c>
      <c r="N968" s="343">
        <f t="shared" si="909"/>
        <v>0</v>
      </c>
      <c r="O968" s="344">
        <f t="shared" si="910"/>
        <v>0</v>
      </c>
      <c r="P968" s="51" t="e">
        <f t="shared" si="911"/>
        <v>#DIV/0!</v>
      </c>
      <c r="Q968" s="338">
        <f t="shared" si="912"/>
        <v>0</v>
      </c>
    </row>
    <row r="969" spans="2:17">
      <c r="B969" s="568" t="s">
        <v>2678</v>
      </c>
      <c r="C969" s="98" t="s">
        <v>589</v>
      </c>
      <c r="D969" s="105" t="s">
        <v>1610</v>
      </c>
      <c r="E969" s="124" t="s">
        <v>1614</v>
      </c>
      <c r="F969" s="149" t="s">
        <v>2</v>
      </c>
      <c r="G969" s="777"/>
      <c r="H969" s="363"/>
      <c r="I969" s="406"/>
      <c r="J969" s="339">
        <v>0</v>
      </c>
      <c r="K969" s="340"/>
      <c r="L969" s="341">
        <f t="shared" si="908"/>
        <v>0</v>
      </c>
      <c r="M969" s="342">
        <v>0</v>
      </c>
      <c r="N969" s="343">
        <f t="shared" si="909"/>
        <v>0</v>
      </c>
      <c r="O969" s="344">
        <f t="shared" si="910"/>
        <v>0</v>
      </c>
      <c r="P969" s="51" t="e">
        <f t="shared" si="911"/>
        <v>#DIV/0!</v>
      </c>
      <c r="Q969" s="338">
        <f t="shared" si="912"/>
        <v>0</v>
      </c>
    </row>
    <row r="970" spans="2:17" ht="15" customHeight="1">
      <c r="B970" s="571"/>
      <c r="C970" s="572" t="s">
        <v>34</v>
      </c>
      <c r="D970" s="1085" t="s">
        <v>1615</v>
      </c>
      <c r="E970" s="1086"/>
      <c r="F970" s="1087"/>
      <c r="G970" s="749"/>
      <c r="H970" s="749"/>
      <c r="I970" s="573"/>
      <c r="J970" s="574"/>
      <c r="K970" s="575"/>
      <c r="L970" s="576"/>
      <c r="M970" s="577">
        <f t="shared" ref="M970:Q970" si="913">SUM(M971:M977)</f>
        <v>0</v>
      </c>
      <c r="N970" s="578">
        <f t="shared" si="913"/>
        <v>0</v>
      </c>
      <c r="O970" s="579">
        <f t="shared" si="913"/>
        <v>0</v>
      </c>
      <c r="P970" s="261" t="e">
        <f>ROUND(O970/I970,4)</f>
        <v>#DIV/0!</v>
      </c>
      <c r="Q970" s="573">
        <f t="shared" si="913"/>
        <v>0</v>
      </c>
    </row>
    <row r="971" spans="2:17">
      <c r="B971" s="568" t="s">
        <v>2679</v>
      </c>
      <c r="C971" s="98" t="s">
        <v>768</v>
      </c>
      <c r="D971" s="105" t="s">
        <v>1610</v>
      </c>
      <c r="E971" s="124" t="s">
        <v>1611</v>
      </c>
      <c r="F971" s="149" t="s">
        <v>2</v>
      </c>
      <c r="G971" s="777"/>
      <c r="H971" s="363"/>
      <c r="I971" s="406"/>
      <c r="J971" s="339">
        <v>0</v>
      </c>
      <c r="K971" s="340"/>
      <c r="L971" s="341">
        <f t="shared" ref="L971:L977" si="914">ROUND(J971+K971,2)</f>
        <v>0</v>
      </c>
      <c r="M971" s="342">
        <v>0</v>
      </c>
      <c r="N971" s="343">
        <f t="shared" ref="N971:N977" si="915">ROUND(K971*H971,2)</f>
        <v>0</v>
      </c>
      <c r="O971" s="344">
        <f t="shared" ref="O971:O977" si="916">ROUND(M971+N971,2)</f>
        <v>0</v>
      </c>
      <c r="P971" s="51" t="e">
        <f t="shared" ref="P971:P977" si="917">ROUND(O971/I971,4)</f>
        <v>#DIV/0!</v>
      </c>
      <c r="Q971" s="338">
        <f t="shared" ref="Q971:Q977" si="918">ROUND(I971-O971,2)</f>
        <v>0</v>
      </c>
    </row>
    <row r="972" spans="2:17">
      <c r="B972" s="568" t="s">
        <v>2680</v>
      </c>
      <c r="C972" s="98" t="s">
        <v>770</v>
      </c>
      <c r="D972" s="105" t="s">
        <v>1610</v>
      </c>
      <c r="E972" s="124" t="s">
        <v>1612</v>
      </c>
      <c r="F972" s="149" t="s">
        <v>2</v>
      </c>
      <c r="G972" s="777"/>
      <c r="H972" s="363"/>
      <c r="I972" s="406"/>
      <c r="J972" s="339">
        <v>0</v>
      </c>
      <c r="K972" s="340"/>
      <c r="L972" s="341">
        <f t="shared" si="914"/>
        <v>0</v>
      </c>
      <c r="M972" s="342">
        <v>0</v>
      </c>
      <c r="N972" s="343">
        <f t="shared" si="915"/>
        <v>0</v>
      </c>
      <c r="O972" s="344">
        <f t="shared" si="916"/>
        <v>0</v>
      </c>
      <c r="P972" s="51" t="e">
        <f t="shared" si="917"/>
        <v>#DIV/0!</v>
      </c>
      <c r="Q972" s="338">
        <f t="shared" si="918"/>
        <v>0</v>
      </c>
    </row>
    <row r="973" spans="2:17">
      <c r="B973" s="568" t="s">
        <v>2681</v>
      </c>
      <c r="C973" s="98" t="s">
        <v>771</v>
      </c>
      <c r="D973" s="105" t="s">
        <v>1610</v>
      </c>
      <c r="E973" s="124" t="s">
        <v>1613</v>
      </c>
      <c r="F973" s="149" t="s">
        <v>2</v>
      </c>
      <c r="G973" s="777"/>
      <c r="H973" s="363"/>
      <c r="I973" s="406"/>
      <c r="J973" s="339">
        <v>0</v>
      </c>
      <c r="K973" s="340"/>
      <c r="L973" s="341">
        <f t="shared" si="914"/>
        <v>0</v>
      </c>
      <c r="M973" s="342">
        <v>0</v>
      </c>
      <c r="N973" s="343">
        <f t="shared" si="915"/>
        <v>0</v>
      </c>
      <c r="O973" s="344">
        <f t="shared" si="916"/>
        <v>0</v>
      </c>
      <c r="P973" s="51" t="e">
        <f t="shared" si="917"/>
        <v>#DIV/0!</v>
      </c>
      <c r="Q973" s="338">
        <f t="shared" si="918"/>
        <v>0</v>
      </c>
    </row>
    <row r="974" spans="2:17" ht="22.5">
      <c r="B974" s="568" t="s">
        <v>2682</v>
      </c>
      <c r="C974" s="98" t="s">
        <v>773</v>
      </c>
      <c r="D974" s="105" t="s">
        <v>1610</v>
      </c>
      <c r="E974" s="124" t="s">
        <v>1616</v>
      </c>
      <c r="F974" s="149" t="s">
        <v>2</v>
      </c>
      <c r="G974" s="777"/>
      <c r="H974" s="363"/>
      <c r="I974" s="406"/>
      <c r="J974" s="339">
        <v>0</v>
      </c>
      <c r="K974" s="340"/>
      <c r="L974" s="341">
        <f t="shared" si="914"/>
        <v>0</v>
      </c>
      <c r="M974" s="342">
        <v>0</v>
      </c>
      <c r="N974" s="343">
        <f t="shared" si="915"/>
        <v>0</v>
      </c>
      <c r="O974" s="344">
        <f t="shared" si="916"/>
        <v>0</v>
      </c>
      <c r="P974" s="51" t="e">
        <f t="shared" si="917"/>
        <v>#DIV/0!</v>
      </c>
      <c r="Q974" s="338">
        <f t="shared" si="918"/>
        <v>0</v>
      </c>
    </row>
    <row r="975" spans="2:17">
      <c r="B975" s="568" t="s">
        <v>2683</v>
      </c>
      <c r="C975" s="98" t="s">
        <v>853</v>
      </c>
      <c r="D975" s="105" t="s">
        <v>1610</v>
      </c>
      <c r="E975" s="124" t="s">
        <v>1617</v>
      </c>
      <c r="F975" s="149" t="s">
        <v>2</v>
      </c>
      <c r="G975" s="777"/>
      <c r="H975" s="363"/>
      <c r="I975" s="406"/>
      <c r="J975" s="339">
        <v>0</v>
      </c>
      <c r="K975" s="340"/>
      <c r="L975" s="341">
        <f t="shared" si="914"/>
        <v>0</v>
      </c>
      <c r="M975" s="342">
        <v>0</v>
      </c>
      <c r="N975" s="343">
        <f t="shared" si="915"/>
        <v>0</v>
      </c>
      <c r="O975" s="344">
        <f t="shared" si="916"/>
        <v>0</v>
      </c>
      <c r="P975" s="51" t="e">
        <f t="shared" si="917"/>
        <v>#DIV/0!</v>
      </c>
      <c r="Q975" s="338">
        <f t="shared" si="918"/>
        <v>0</v>
      </c>
    </row>
    <row r="976" spans="2:17">
      <c r="B976" s="568" t="s">
        <v>2684</v>
      </c>
      <c r="C976" s="98" t="s">
        <v>855</v>
      </c>
      <c r="D976" s="105" t="s">
        <v>1610</v>
      </c>
      <c r="E976" s="124" t="s">
        <v>1618</v>
      </c>
      <c r="F976" s="149" t="s">
        <v>2</v>
      </c>
      <c r="G976" s="777"/>
      <c r="H976" s="363"/>
      <c r="I976" s="406"/>
      <c r="J976" s="339">
        <v>0</v>
      </c>
      <c r="K976" s="340"/>
      <c r="L976" s="341">
        <f t="shared" si="914"/>
        <v>0</v>
      </c>
      <c r="M976" s="342">
        <v>0</v>
      </c>
      <c r="N976" s="343">
        <f t="shared" si="915"/>
        <v>0</v>
      </c>
      <c r="O976" s="344">
        <f t="shared" si="916"/>
        <v>0</v>
      </c>
      <c r="P976" s="51" t="e">
        <f t="shared" si="917"/>
        <v>#DIV/0!</v>
      </c>
      <c r="Q976" s="338">
        <f t="shared" si="918"/>
        <v>0</v>
      </c>
    </row>
    <row r="977" spans="2:17">
      <c r="B977" s="568" t="s">
        <v>2685</v>
      </c>
      <c r="C977" s="98" t="s">
        <v>857</v>
      </c>
      <c r="D977" s="105" t="s">
        <v>1610</v>
      </c>
      <c r="E977" s="124" t="s">
        <v>1619</v>
      </c>
      <c r="F977" s="149" t="s">
        <v>2</v>
      </c>
      <c r="G977" s="777"/>
      <c r="H977" s="363"/>
      <c r="I977" s="406"/>
      <c r="J977" s="339">
        <v>0</v>
      </c>
      <c r="K977" s="340"/>
      <c r="L977" s="341">
        <f t="shared" si="914"/>
        <v>0</v>
      </c>
      <c r="M977" s="342">
        <v>0</v>
      </c>
      <c r="N977" s="343">
        <f t="shared" si="915"/>
        <v>0</v>
      </c>
      <c r="O977" s="344">
        <f t="shared" si="916"/>
        <v>0</v>
      </c>
      <c r="P977" s="51" t="e">
        <f t="shared" si="917"/>
        <v>#DIV/0!</v>
      </c>
      <c r="Q977" s="338">
        <f t="shared" si="918"/>
        <v>0</v>
      </c>
    </row>
    <row r="978" spans="2:17" ht="15" customHeight="1">
      <c r="B978" s="571"/>
      <c r="C978" s="572" t="s">
        <v>692</v>
      </c>
      <c r="D978" s="1085" t="s">
        <v>1620</v>
      </c>
      <c r="E978" s="1086"/>
      <c r="F978" s="1087"/>
      <c r="G978" s="749"/>
      <c r="H978" s="749"/>
      <c r="I978" s="573"/>
      <c r="J978" s="574"/>
      <c r="K978" s="575"/>
      <c r="L978" s="576"/>
      <c r="M978" s="577">
        <f t="shared" ref="M978:Q978" si="919" xml:space="preserve"> SUM(M979:M983)</f>
        <v>0</v>
      </c>
      <c r="N978" s="578">
        <f t="shared" si="919"/>
        <v>0</v>
      </c>
      <c r="O978" s="579">
        <f t="shared" si="919"/>
        <v>0</v>
      </c>
      <c r="P978" s="261" t="e">
        <f>ROUND(O978/I978,4)</f>
        <v>#DIV/0!</v>
      </c>
      <c r="Q978" s="573">
        <f t="shared" si="919"/>
        <v>0</v>
      </c>
    </row>
    <row r="979" spans="2:17">
      <c r="B979" s="568" t="s">
        <v>2686</v>
      </c>
      <c r="C979" s="98" t="s">
        <v>775</v>
      </c>
      <c r="D979" s="105" t="s">
        <v>1610</v>
      </c>
      <c r="E979" s="124" t="s">
        <v>1611</v>
      </c>
      <c r="F979" s="149" t="s">
        <v>2</v>
      </c>
      <c r="G979" s="777"/>
      <c r="H979" s="363"/>
      <c r="I979" s="406"/>
      <c r="J979" s="339">
        <v>0</v>
      </c>
      <c r="K979" s="340"/>
      <c r="L979" s="341">
        <f t="shared" ref="L979:L983" si="920">ROUND(J979+K979,2)</f>
        <v>0</v>
      </c>
      <c r="M979" s="342">
        <v>0</v>
      </c>
      <c r="N979" s="343">
        <f t="shared" ref="N979:N983" si="921">ROUND(K979*H979,2)</f>
        <v>0</v>
      </c>
      <c r="O979" s="344">
        <f t="shared" ref="O979:O983" si="922">ROUND(M979+N979,2)</f>
        <v>0</v>
      </c>
      <c r="P979" s="51" t="e">
        <f t="shared" ref="P979:P983" si="923">ROUND(O979/I979,4)</f>
        <v>#DIV/0!</v>
      </c>
      <c r="Q979" s="338">
        <f t="shared" ref="Q979:Q983" si="924">ROUND(I979-O979,2)</f>
        <v>0</v>
      </c>
    </row>
    <row r="980" spans="2:17">
      <c r="B980" s="568" t="s">
        <v>2687</v>
      </c>
      <c r="C980" s="98" t="s">
        <v>776</v>
      </c>
      <c r="D980" s="105" t="s">
        <v>1610</v>
      </c>
      <c r="E980" s="124" t="s">
        <v>1612</v>
      </c>
      <c r="F980" s="149" t="s">
        <v>2</v>
      </c>
      <c r="G980" s="777"/>
      <c r="H980" s="363"/>
      <c r="I980" s="406"/>
      <c r="J980" s="339">
        <v>0</v>
      </c>
      <c r="K980" s="340"/>
      <c r="L980" s="341">
        <f t="shared" si="920"/>
        <v>0</v>
      </c>
      <c r="M980" s="342">
        <v>0</v>
      </c>
      <c r="N980" s="343">
        <f t="shared" si="921"/>
        <v>0</v>
      </c>
      <c r="O980" s="344">
        <f t="shared" si="922"/>
        <v>0</v>
      </c>
      <c r="P980" s="51" t="e">
        <f t="shared" si="923"/>
        <v>#DIV/0!</v>
      </c>
      <c r="Q980" s="338">
        <f t="shared" si="924"/>
        <v>0</v>
      </c>
    </row>
    <row r="981" spans="2:17">
      <c r="B981" s="568" t="s">
        <v>2688</v>
      </c>
      <c r="C981" s="98" t="s">
        <v>777</v>
      </c>
      <c r="D981" s="105" t="s">
        <v>1610</v>
      </c>
      <c r="E981" s="124" t="s">
        <v>1613</v>
      </c>
      <c r="F981" s="149" t="s">
        <v>2</v>
      </c>
      <c r="G981" s="777"/>
      <c r="H981" s="363"/>
      <c r="I981" s="406"/>
      <c r="J981" s="339">
        <v>0</v>
      </c>
      <c r="K981" s="340"/>
      <c r="L981" s="341">
        <f t="shared" si="920"/>
        <v>0</v>
      </c>
      <c r="M981" s="342">
        <v>0</v>
      </c>
      <c r="N981" s="343">
        <f t="shared" si="921"/>
        <v>0</v>
      </c>
      <c r="O981" s="344">
        <f t="shared" si="922"/>
        <v>0</v>
      </c>
      <c r="P981" s="51" t="e">
        <f t="shared" si="923"/>
        <v>#DIV/0!</v>
      </c>
      <c r="Q981" s="338">
        <f t="shared" si="924"/>
        <v>0</v>
      </c>
    </row>
    <row r="982" spans="2:17">
      <c r="B982" s="568" t="s">
        <v>2689</v>
      </c>
      <c r="C982" s="98" t="s">
        <v>778</v>
      </c>
      <c r="D982" s="105" t="s">
        <v>1610</v>
      </c>
      <c r="E982" s="124" t="s">
        <v>1621</v>
      </c>
      <c r="F982" s="149" t="s">
        <v>2</v>
      </c>
      <c r="G982" s="777"/>
      <c r="H982" s="363"/>
      <c r="I982" s="406"/>
      <c r="J982" s="339">
        <v>0</v>
      </c>
      <c r="K982" s="340"/>
      <c r="L982" s="341">
        <f t="shared" si="920"/>
        <v>0</v>
      </c>
      <c r="M982" s="342">
        <v>0</v>
      </c>
      <c r="N982" s="343">
        <f t="shared" si="921"/>
        <v>0</v>
      </c>
      <c r="O982" s="344">
        <f t="shared" si="922"/>
        <v>0</v>
      </c>
      <c r="P982" s="51" t="e">
        <f t="shared" si="923"/>
        <v>#DIV/0!</v>
      </c>
      <c r="Q982" s="338">
        <f t="shared" si="924"/>
        <v>0</v>
      </c>
    </row>
    <row r="983" spans="2:17" ht="15" thickBot="1">
      <c r="B983" s="772" t="s">
        <v>2690</v>
      </c>
      <c r="C983" s="773" t="s">
        <v>868</v>
      </c>
      <c r="D983" s="738" t="s">
        <v>1610</v>
      </c>
      <c r="E983" s="126" t="s">
        <v>1622</v>
      </c>
      <c r="F983" s="409" t="s">
        <v>2</v>
      </c>
      <c r="G983" s="777"/>
      <c r="H983" s="363"/>
      <c r="I983" s="663"/>
      <c r="J983" s="352">
        <v>0</v>
      </c>
      <c r="K983" s="353"/>
      <c r="L983" s="354">
        <f t="shared" si="920"/>
        <v>0</v>
      </c>
      <c r="M983" s="355">
        <v>0</v>
      </c>
      <c r="N983" s="343">
        <f t="shared" si="921"/>
        <v>0</v>
      </c>
      <c r="O983" s="356">
        <f t="shared" si="922"/>
        <v>0</v>
      </c>
      <c r="P983" s="39" t="e">
        <f t="shared" si="923"/>
        <v>#DIV/0!</v>
      </c>
      <c r="Q983" s="351">
        <f t="shared" si="924"/>
        <v>0</v>
      </c>
    </row>
    <row r="984" spans="2:17" ht="22.5" customHeight="1" thickBot="1">
      <c r="B984" s="1000" t="s">
        <v>2077</v>
      </c>
      <c r="C984" s="1001" t="s">
        <v>1150</v>
      </c>
      <c r="D984" s="1001"/>
      <c r="E984" s="1001"/>
      <c r="F984" s="1002"/>
      <c r="G984" s="762"/>
      <c r="H984" s="762"/>
      <c r="I984" s="699"/>
      <c r="J984" s="700"/>
      <c r="K984" s="701"/>
      <c r="L984" s="708"/>
      <c r="M984" s="703">
        <f t="shared" ref="M984:Q984" si="925">M965+M970+M978</f>
        <v>0</v>
      </c>
      <c r="N984" s="704">
        <f t="shared" si="925"/>
        <v>0</v>
      </c>
      <c r="O984" s="705">
        <f t="shared" si="925"/>
        <v>0</v>
      </c>
      <c r="P984" s="775" t="e">
        <f>ROUND(O984/I984,4)</f>
        <v>#DIV/0!</v>
      </c>
      <c r="Q984" s="699">
        <f t="shared" si="925"/>
        <v>0</v>
      </c>
    </row>
    <row r="985" spans="2:17" ht="8.25" customHeight="1" thickBot="1">
      <c r="B985" s="709"/>
      <c r="C985" s="710"/>
      <c r="D985" s="710"/>
      <c r="E985" s="710"/>
      <c r="F985" s="710"/>
      <c r="G985" s="711"/>
      <c r="H985" s="712"/>
      <c r="I985" s="713"/>
      <c r="J985" s="714"/>
      <c r="K985" s="715"/>
      <c r="L985" s="716"/>
      <c r="M985" s="717"/>
      <c r="N985" s="718"/>
      <c r="O985" s="719"/>
      <c r="P985" s="720"/>
      <c r="Q985" s="713"/>
    </row>
    <row r="986" spans="2:17" ht="22.5" customHeight="1" thickBot="1">
      <c r="B986" s="526"/>
      <c r="C986" s="521" t="s">
        <v>1456</v>
      </c>
      <c r="D986" s="1071" t="s">
        <v>1623</v>
      </c>
      <c r="E986" s="1072"/>
      <c r="F986" s="1072"/>
      <c r="G986" s="748"/>
      <c r="H986" s="748"/>
      <c r="I986" s="522"/>
      <c r="J986" s="545"/>
      <c r="K986" s="546"/>
      <c r="L986" s="547"/>
      <c r="M986" s="548"/>
      <c r="N986" s="549"/>
      <c r="O986" s="550"/>
      <c r="P986" s="551"/>
      <c r="Q986" s="522"/>
    </row>
    <row r="987" spans="2:17" ht="22.5" customHeight="1" thickTop="1">
      <c r="B987" s="121"/>
      <c r="C987" s="111"/>
      <c r="D987" s="1076" t="s">
        <v>1624</v>
      </c>
      <c r="E987" s="1077" t="s">
        <v>841</v>
      </c>
      <c r="F987" s="1078"/>
      <c r="G987" s="747"/>
      <c r="H987" s="747"/>
      <c r="I987" s="382"/>
      <c r="J987" s="462"/>
      <c r="K987" s="463"/>
      <c r="L987" s="486"/>
      <c r="M987" s="465">
        <f t="shared" ref="M987:Q987" si="926">SUM(M988:M1018)</f>
        <v>0</v>
      </c>
      <c r="N987" s="466">
        <f t="shared" si="926"/>
        <v>0</v>
      </c>
      <c r="O987" s="467">
        <f t="shared" si="926"/>
        <v>0</v>
      </c>
      <c r="P987" s="269" t="e">
        <f>ROUND(O987/I987,4)</f>
        <v>#DIV/0!</v>
      </c>
      <c r="Q987" s="382">
        <f t="shared" si="926"/>
        <v>0</v>
      </c>
    </row>
    <row r="988" spans="2:17">
      <c r="B988" s="119" t="s">
        <v>2691</v>
      </c>
      <c r="C988" s="98" t="s">
        <v>36</v>
      </c>
      <c r="D988" s="154" t="s">
        <v>1625</v>
      </c>
      <c r="E988" s="100" t="s">
        <v>1626</v>
      </c>
      <c r="F988" s="154" t="s">
        <v>2</v>
      </c>
      <c r="G988" s="777"/>
      <c r="H988" s="363"/>
      <c r="I988" s="406"/>
      <c r="J988" s="339">
        <v>0</v>
      </c>
      <c r="K988" s="340"/>
      <c r="L988" s="341">
        <f t="shared" ref="L988:L1018" si="927">ROUND(J988+K988,2)</f>
        <v>0</v>
      </c>
      <c r="M988" s="342">
        <v>0</v>
      </c>
      <c r="N988" s="343">
        <f t="shared" ref="N988:N1018" si="928">ROUND(K988*H988,2)</f>
        <v>0</v>
      </c>
      <c r="O988" s="344">
        <f t="shared" ref="O988:O1018" si="929">ROUND(M988+N988,2)</f>
        <v>0</v>
      </c>
      <c r="P988" s="51" t="e">
        <f t="shared" ref="P988:P1018" si="930">ROUND(O988/I988,4)</f>
        <v>#DIV/0!</v>
      </c>
      <c r="Q988" s="338">
        <f t="shared" ref="Q988:Q1018" si="931">ROUND(I988-O988,2)</f>
        <v>0</v>
      </c>
    </row>
    <row r="989" spans="2:17">
      <c r="B989" s="119" t="s">
        <v>2692</v>
      </c>
      <c r="C989" s="98" t="s">
        <v>77</v>
      </c>
      <c r="D989" s="154" t="s">
        <v>1625</v>
      </c>
      <c r="E989" s="100" t="s">
        <v>1627</v>
      </c>
      <c r="F989" s="154" t="s">
        <v>2</v>
      </c>
      <c r="G989" s="777"/>
      <c r="H989" s="363"/>
      <c r="I989" s="406"/>
      <c r="J989" s="339">
        <v>0</v>
      </c>
      <c r="K989" s="340"/>
      <c r="L989" s="341">
        <f t="shared" si="927"/>
        <v>0</v>
      </c>
      <c r="M989" s="342">
        <v>0</v>
      </c>
      <c r="N989" s="343">
        <f t="shared" si="928"/>
        <v>0</v>
      </c>
      <c r="O989" s="344">
        <f t="shared" si="929"/>
        <v>0</v>
      </c>
      <c r="P989" s="51" t="e">
        <f t="shared" si="930"/>
        <v>#DIV/0!</v>
      </c>
      <c r="Q989" s="338">
        <f t="shared" si="931"/>
        <v>0</v>
      </c>
    </row>
    <row r="990" spans="2:17">
      <c r="B990" s="119" t="s">
        <v>2693</v>
      </c>
      <c r="C990" s="98" t="s">
        <v>582</v>
      </c>
      <c r="D990" s="154" t="s">
        <v>1625</v>
      </c>
      <c r="E990" s="100" t="s">
        <v>1628</v>
      </c>
      <c r="F990" s="154" t="s">
        <v>2</v>
      </c>
      <c r="G990" s="777"/>
      <c r="H990" s="363"/>
      <c r="I990" s="406"/>
      <c r="J990" s="339">
        <v>0</v>
      </c>
      <c r="K990" s="340"/>
      <c r="L990" s="341">
        <f t="shared" si="927"/>
        <v>0</v>
      </c>
      <c r="M990" s="342">
        <v>0</v>
      </c>
      <c r="N990" s="343">
        <f t="shared" si="928"/>
        <v>0</v>
      </c>
      <c r="O990" s="344">
        <f t="shared" si="929"/>
        <v>0</v>
      </c>
      <c r="P990" s="51" t="e">
        <f t="shared" si="930"/>
        <v>#DIV/0!</v>
      </c>
      <c r="Q990" s="338">
        <f t="shared" si="931"/>
        <v>0</v>
      </c>
    </row>
    <row r="991" spans="2:17">
      <c r="B991" s="119" t="s">
        <v>2694</v>
      </c>
      <c r="C991" s="98" t="s">
        <v>589</v>
      </c>
      <c r="D991" s="154" t="s">
        <v>1625</v>
      </c>
      <c r="E991" s="100" t="s">
        <v>1629</v>
      </c>
      <c r="F991" s="154" t="s">
        <v>2</v>
      </c>
      <c r="G991" s="777"/>
      <c r="H991" s="363"/>
      <c r="I991" s="406"/>
      <c r="J991" s="339">
        <v>0</v>
      </c>
      <c r="K991" s="340"/>
      <c r="L991" s="341">
        <f t="shared" si="927"/>
        <v>0</v>
      </c>
      <c r="M991" s="342">
        <v>0</v>
      </c>
      <c r="N991" s="343">
        <f t="shared" si="928"/>
        <v>0</v>
      </c>
      <c r="O991" s="344">
        <f t="shared" si="929"/>
        <v>0</v>
      </c>
      <c r="P991" s="51" t="e">
        <f t="shared" si="930"/>
        <v>#DIV/0!</v>
      </c>
      <c r="Q991" s="338">
        <f t="shared" si="931"/>
        <v>0</v>
      </c>
    </row>
    <row r="992" spans="2:17">
      <c r="B992" s="119" t="s">
        <v>2695</v>
      </c>
      <c r="C992" s="98" t="s">
        <v>596</v>
      </c>
      <c r="D992" s="154" t="s">
        <v>1625</v>
      </c>
      <c r="E992" s="100" t="s">
        <v>1630</v>
      </c>
      <c r="F992" s="154" t="s">
        <v>2</v>
      </c>
      <c r="G992" s="777"/>
      <c r="H992" s="363"/>
      <c r="I992" s="406"/>
      <c r="J992" s="339">
        <v>0</v>
      </c>
      <c r="K992" s="340"/>
      <c r="L992" s="341">
        <f t="shared" si="927"/>
        <v>0</v>
      </c>
      <c r="M992" s="342">
        <v>0</v>
      </c>
      <c r="N992" s="343">
        <f t="shared" si="928"/>
        <v>0</v>
      </c>
      <c r="O992" s="344">
        <f t="shared" si="929"/>
        <v>0</v>
      </c>
      <c r="P992" s="51" t="e">
        <f t="shared" si="930"/>
        <v>#DIV/0!</v>
      </c>
      <c r="Q992" s="338">
        <f t="shared" si="931"/>
        <v>0</v>
      </c>
    </row>
    <row r="993" spans="2:17">
      <c r="B993" s="119" t="s">
        <v>2696</v>
      </c>
      <c r="C993" s="98" t="s">
        <v>603</v>
      </c>
      <c r="D993" s="154" t="s">
        <v>1625</v>
      </c>
      <c r="E993" s="100" t="s">
        <v>1631</v>
      </c>
      <c r="F993" s="154" t="s">
        <v>2</v>
      </c>
      <c r="G993" s="777"/>
      <c r="H993" s="363"/>
      <c r="I993" s="406"/>
      <c r="J993" s="339">
        <v>0</v>
      </c>
      <c r="K993" s="340"/>
      <c r="L993" s="341">
        <f t="shared" si="927"/>
        <v>0</v>
      </c>
      <c r="M993" s="342">
        <v>0</v>
      </c>
      <c r="N993" s="343">
        <f t="shared" si="928"/>
        <v>0</v>
      </c>
      <c r="O993" s="344">
        <f t="shared" si="929"/>
        <v>0</v>
      </c>
      <c r="P993" s="51" t="e">
        <f t="shared" si="930"/>
        <v>#DIV/0!</v>
      </c>
      <c r="Q993" s="338">
        <f t="shared" si="931"/>
        <v>0</v>
      </c>
    </row>
    <row r="994" spans="2:17">
      <c r="B994" s="119" t="s">
        <v>2697</v>
      </c>
      <c r="C994" s="98" t="s">
        <v>610</v>
      </c>
      <c r="D994" s="154" t="s">
        <v>1625</v>
      </c>
      <c r="E994" s="100" t="s">
        <v>1632</v>
      </c>
      <c r="F994" s="154" t="s">
        <v>2</v>
      </c>
      <c r="G994" s="777"/>
      <c r="H994" s="363"/>
      <c r="I994" s="406"/>
      <c r="J994" s="339">
        <v>0</v>
      </c>
      <c r="K994" s="340"/>
      <c r="L994" s="341">
        <f t="shared" si="927"/>
        <v>0</v>
      </c>
      <c r="M994" s="342">
        <v>0</v>
      </c>
      <c r="N994" s="343">
        <f t="shared" si="928"/>
        <v>0</v>
      </c>
      <c r="O994" s="344">
        <f t="shared" si="929"/>
        <v>0</v>
      </c>
      <c r="P994" s="51" t="e">
        <f t="shared" si="930"/>
        <v>#DIV/0!</v>
      </c>
      <c r="Q994" s="338">
        <f t="shared" si="931"/>
        <v>0</v>
      </c>
    </row>
    <row r="995" spans="2:17">
      <c r="B995" s="119" t="s">
        <v>2698</v>
      </c>
      <c r="C995" s="98" t="s">
        <v>617</v>
      </c>
      <c r="D995" s="154" t="s">
        <v>1625</v>
      </c>
      <c r="E995" s="100" t="s">
        <v>1633</v>
      </c>
      <c r="F995" s="154" t="s">
        <v>2</v>
      </c>
      <c r="G995" s="777"/>
      <c r="H995" s="363"/>
      <c r="I995" s="406"/>
      <c r="J995" s="339">
        <v>0</v>
      </c>
      <c r="K995" s="340"/>
      <c r="L995" s="341">
        <f t="shared" si="927"/>
        <v>0</v>
      </c>
      <c r="M995" s="342">
        <v>0</v>
      </c>
      <c r="N995" s="343">
        <f t="shared" si="928"/>
        <v>0</v>
      </c>
      <c r="O995" s="344">
        <f t="shared" si="929"/>
        <v>0</v>
      </c>
      <c r="P995" s="51" t="e">
        <f t="shared" si="930"/>
        <v>#DIV/0!</v>
      </c>
      <c r="Q995" s="338">
        <f t="shared" si="931"/>
        <v>0</v>
      </c>
    </row>
    <row r="996" spans="2:17">
      <c r="B996" s="119" t="s">
        <v>2699</v>
      </c>
      <c r="C996" s="98" t="s">
        <v>624</v>
      </c>
      <c r="D996" s="154" t="s">
        <v>1625</v>
      </c>
      <c r="E996" s="100" t="s">
        <v>1634</v>
      </c>
      <c r="F996" s="154" t="s">
        <v>2</v>
      </c>
      <c r="G996" s="777"/>
      <c r="H996" s="363"/>
      <c r="I996" s="406"/>
      <c r="J996" s="339">
        <v>0</v>
      </c>
      <c r="K996" s="340"/>
      <c r="L996" s="341">
        <f t="shared" si="927"/>
        <v>0</v>
      </c>
      <c r="M996" s="342">
        <v>0</v>
      </c>
      <c r="N996" s="343">
        <f t="shared" si="928"/>
        <v>0</v>
      </c>
      <c r="O996" s="344">
        <f t="shared" si="929"/>
        <v>0</v>
      </c>
      <c r="P996" s="51" t="e">
        <f t="shared" si="930"/>
        <v>#DIV/0!</v>
      </c>
      <c r="Q996" s="338">
        <f t="shared" si="931"/>
        <v>0</v>
      </c>
    </row>
    <row r="997" spans="2:17">
      <c r="B997" s="119" t="s">
        <v>2700</v>
      </c>
      <c r="C997" s="98" t="s">
        <v>631</v>
      </c>
      <c r="D997" s="154" t="s">
        <v>1625</v>
      </c>
      <c r="E997" s="100" t="s">
        <v>1635</v>
      </c>
      <c r="F997" s="154" t="s">
        <v>2</v>
      </c>
      <c r="G997" s="777"/>
      <c r="H997" s="363"/>
      <c r="I997" s="406"/>
      <c r="J997" s="339">
        <v>0</v>
      </c>
      <c r="K997" s="340"/>
      <c r="L997" s="341">
        <f t="shared" si="927"/>
        <v>0</v>
      </c>
      <c r="M997" s="342">
        <v>0</v>
      </c>
      <c r="N997" s="343">
        <f t="shared" si="928"/>
        <v>0</v>
      </c>
      <c r="O997" s="344">
        <f t="shared" si="929"/>
        <v>0</v>
      </c>
      <c r="P997" s="51" t="e">
        <f t="shared" si="930"/>
        <v>#DIV/0!</v>
      </c>
      <c r="Q997" s="338">
        <f t="shared" si="931"/>
        <v>0</v>
      </c>
    </row>
    <row r="998" spans="2:17">
      <c r="B998" s="119" t="s">
        <v>2701</v>
      </c>
      <c r="C998" s="98" t="s">
        <v>638</v>
      </c>
      <c r="D998" s="154" t="s">
        <v>1625</v>
      </c>
      <c r="E998" s="100" t="s">
        <v>1636</v>
      </c>
      <c r="F998" s="154" t="s">
        <v>2</v>
      </c>
      <c r="G998" s="777"/>
      <c r="H998" s="363"/>
      <c r="I998" s="406"/>
      <c r="J998" s="339">
        <v>0</v>
      </c>
      <c r="K998" s="340"/>
      <c r="L998" s="341">
        <f t="shared" si="927"/>
        <v>0</v>
      </c>
      <c r="M998" s="342">
        <v>0</v>
      </c>
      <c r="N998" s="343">
        <f t="shared" si="928"/>
        <v>0</v>
      </c>
      <c r="O998" s="344">
        <f t="shared" si="929"/>
        <v>0</v>
      </c>
      <c r="P998" s="51" t="e">
        <f t="shared" si="930"/>
        <v>#DIV/0!</v>
      </c>
      <c r="Q998" s="338">
        <f t="shared" si="931"/>
        <v>0</v>
      </c>
    </row>
    <row r="999" spans="2:17">
      <c r="B999" s="119" t="s">
        <v>2702</v>
      </c>
      <c r="C999" s="98" t="s">
        <v>645</v>
      </c>
      <c r="D999" s="154" t="s">
        <v>1625</v>
      </c>
      <c r="E999" s="100" t="s">
        <v>1637</v>
      </c>
      <c r="F999" s="154" t="s">
        <v>2</v>
      </c>
      <c r="G999" s="777"/>
      <c r="H999" s="363"/>
      <c r="I999" s="406"/>
      <c r="J999" s="339">
        <v>0</v>
      </c>
      <c r="K999" s="340"/>
      <c r="L999" s="341">
        <f t="shared" si="927"/>
        <v>0</v>
      </c>
      <c r="M999" s="342">
        <v>0</v>
      </c>
      <c r="N999" s="343">
        <f t="shared" si="928"/>
        <v>0</v>
      </c>
      <c r="O999" s="344">
        <f t="shared" si="929"/>
        <v>0</v>
      </c>
      <c r="P999" s="51" t="e">
        <f t="shared" si="930"/>
        <v>#DIV/0!</v>
      </c>
      <c r="Q999" s="338">
        <f t="shared" si="931"/>
        <v>0</v>
      </c>
    </row>
    <row r="1000" spans="2:17">
      <c r="B1000" s="119" t="s">
        <v>2703</v>
      </c>
      <c r="C1000" s="98" t="s">
        <v>651</v>
      </c>
      <c r="D1000" s="154" t="s">
        <v>1625</v>
      </c>
      <c r="E1000" s="100" t="s">
        <v>1638</v>
      </c>
      <c r="F1000" s="154" t="s">
        <v>2</v>
      </c>
      <c r="G1000" s="777"/>
      <c r="H1000" s="363"/>
      <c r="I1000" s="406"/>
      <c r="J1000" s="339">
        <v>0</v>
      </c>
      <c r="K1000" s="340"/>
      <c r="L1000" s="341">
        <f t="shared" si="927"/>
        <v>0</v>
      </c>
      <c r="M1000" s="342">
        <v>0</v>
      </c>
      <c r="N1000" s="343">
        <f t="shared" si="928"/>
        <v>0</v>
      </c>
      <c r="O1000" s="344">
        <f t="shared" si="929"/>
        <v>0</v>
      </c>
      <c r="P1000" s="51" t="e">
        <f t="shared" si="930"/>
        <v>#DIV/0!</v>
      </c>
      <c r="Q1000" s="338">
        <f t="shared" si="931"/>
        <v>0</v>
      </c>
    </row>
    <row r="1001" spans="2:17">
      <c r="B1001" s="119" t="s">
        <v>2704</v>
      </c>
      <c r="C1001" s="98" t="s">
        <v>658</v>
      </c>
      <c r="D1001" s="154" t="s">
        <v>1625</v>
      </c>
      <c r="E1001" s="100" t="s">
        <v>1639</v>
      </c>
      <c r="F1001" s="154" t="s">
        <v>2</v>
      </c>
      <c r="G1001" s="777"/>
      <c r="H1001" s="363"/>
      <c r="I1001" s="406"/>
      <c r="J1001" s="339">
        <v>0</v>
      </c>
      <c r="K1001" s="340"/>
      <c r="L1001" s="341">
        <f t="shared" si="927"/>
        <v>0</v>
      </c>
      <c r="M1001" s="342">
        <v>0</v>
      </c>
      <c r="N1001" s="343">
        <f t="shared" si="928"/>
        <v>0</v>
      </c>
      <c r="O1001" s="344">
        <f t="shared" si="929"/>
        <v>0</v>
      </c>
      <c r="P1001" s="51" t="e">
        <f t="shared" si="930"/>
        <v>#DIV/0!</v>
      </c>
      <c r="Q1001" s="338">
        <f t="shared" si="931"/>
        <v>0</v>
      </c>
    </row>
    <row r="1002" spans="2:17">
      <c r="B1002" s="119" t="s">
        <v>2705</v>
      </c>
      <c r="C1002" s="98" t="s">
        <v>665</v>
      </c>
      <c r="D1002" s="154" t="s">
        <v>1625</v>
      </c>
      <c r="E1002" s="100" t="s">
        <v>1640</v>
      </c>
      <c r="F1002" s="154" t="s">
        <v>2</v>
      </c>
      <c r="G1002" s="777"/>
      <c r="H1002" s="363"/>
      <c r="I1002" s="406"/>
      <c r="J1002" s="339">
        <v>0</v>
      </c>
      <c r="K1002" s="340"/>
      <c r="L1002" s="341">
        <f t="shared" si="927"/>
        <v>0</v>
      </c>
      <c r="M1002" s="342">
        <v>0</v>
      </c>
      <c r="N1002" s="343">
        <f t="shared" si="928"/>
        <v>0</v>
      </c>
      <c r="O1002" s="344">
        <f t="shared" si="929"/>
        <v>0</v>
      </c>
      <c r="P1002" s="51" t="e">
        <f t="shared" si="930"/>
        <v>#DIV/0!</v>
      </c>
      <c r="Q1002" s="338">
        <f t="shared" si="931"/>
        <v>0</v>
      </c>
    </row>
    <row r="1003" spans="2:17">
      <c r="B1003" s="119" t="s">
        <v>2706</v>
      </c>
      <c r="C1003" s="98" t="s">
        <v>672</v>
      </c>
      <c r="D1003" s="154" t="s">
        <v>1625</v>
      </c>
      <c r="E1003" s="100" t="s">
        <v>1641</v>
      </c>
      <c r="F1003" s="154" t="s">
        <v>2</v>
      </c>
      <c r="G1003" s="777"/>
      <c r="H1003" s="363"/>
      <c r="I1003" s="406"/>
      <c r="J1003" s="339">
        <v>0</v>
      </c>
      <c r="K1003" s="340"/>
      <c r="L1003" s="341">
        <f t="shared" si="927"/>
        <v>0</v>
      </c>
      <c r="M1003" s="342">
        <v>0</v>
      </c>
      <c r="N1003" s="343">
        <f t="shared" si="928"/>
        <v>0</v>
      </c>
      <c r="O1003" s="344">
        <f t="shared" si="929"/>
        <v>0</v>
      </c>
      <c r="P1003" s="51" t="e">
        <f t="shared" si="930"/>
        <v>#DIV/0!</v>
      </c>
      <c r="Q1003" s="338">
        <f t="shared" si="931"/>
        <v>0</v>
      </c>
    </row>
    <row r="1004" spans="2:17">
      <c r="B1004" s="119" t="s">
        <v>2707</v>
      </c>
      <c r="C1004" s="98" t="s">
        <v>679</v>
      </c>
      <c r="D1004" s="154" t="s">
        <v>1625</v>
      </c>
      <c r="E1004" s="100" t="s">
        <v>1642</v>
      </c>
      <c r="F1004" s="154" t="s">
        <v>2</v>
      </c>
      <c r="G1004" s="777"/>
      <c r="H1004" s="363"/>
      <c r="I1004" s="406"/>
      <c r="J1004" s="339">
        <v>0</v>
      </c>
      <c r="K1004" s="340"/>
      <c r="L1004" s="341">
        <f t="shared" si="927"/>
        <v>0</v>
      </c>
      <c r="M1004" s="342">
        <v>0</v>
      </c>
      <c r="N1004" s="343">
        <f t="shared" si="928"/>
        <v>0</v>
      </c>
      <c r="O1004" s="344">
        <f t="shared" si="929"/>
        <v>0</v>
      </c>
      <c r="P1004" s="51" t="e">
        <f t="shared" si="930"/>
        <v>#DIV/0!</v>
      </c>
      <c r="Q1004" s="338">
        <f t="shared" si="931"/>
        <v>0</v>
      </c>
    </row>
    <row r="1005" spans="2:17">
      <c r="B1005" s="119" t="s">
        <v>2708</v>
      </c>
      <c r="C1005" s="98" t="s">
        <v>687</v>
      </c>
      <c r="D1005" s="154" t="s">
        <v>1625</v>
      </c>
      <c r="E1005" s="100" t="s">
        <v>1643</v>
      </c>
      <c r="F1005" s="154" t="s">
        <v>2</v>
      </c>
      <c r="G1005" s="777"/>
      <c r="H1005" s="363"/>
      <c r="I1005" s="406"/>
      <c r="J1005" s="339">
        <v>0</v>
      </c>
      <c r="K1005" s="340"/>
      <c r="L1005" s="341">
        <f t="shared" si="927"/>
        <v>0</v>
      </c>
      <c r="M1005" s="342">
        <v>0</v>
      </c>
      <c r="N1005" s="343">
        <f t="shared" si="928"/>
        <v>0</v>
      </c>
      <c r="O1005" s="344">
        <f t="shared" si="929"/>
        <v>0</v>
      </c>
      <c r="P1005" s="51" t="e">
        <f t="shared" si="930"/>
        <v>#DIV/0!</v>
      </c>
      <c r="Q1005" s="338">
        <f t="shared" si="931"/>
        <v>0</v>
      </c>
    </row>
    <row r="1006" spans="2:17">
      <c r="B1006" s="119" t="s">
        <v>2709</v>
      </c>
      <c r="C1006" s="98" t="s">
        <v>1068</v>
      </c>
      <c r="D1006" s="154" t="s">
        <v>1625</v>
      </c>
      <c r="E1006" s="100" t="s">
        <v>1644</v>
      </c>
      <c r="F1006" s="154" t="s">
        <v>2</v>
      </c>
      <c r="G1006" s="777"/>
      <c r="H1006" s="363"/>
      <c r="I1006" s="406"/>
      <c r="J1006" s="339">
        <v>0</v>
      </c>
      <c r="K1006" s="340"/>
      <c r="L1006" s="341">
        <f t="shared" si="927"/>
        <v>0</v>
      </c>
      <c r="M1006" s="342">
        <v>0</v>
      </c>
      <c r="N1006" s="343">
        <f t="shared" si="928"/>
        <v>0</v>
      </c>
      <c r="O1006" s="344">
        <f t="shared" si="929"/>
        <v>0</v>
      </c>
      <c r="P1006" s="51" t="e">
        <f t="shared" si="930"/>
        <v>#DIV/0!</v>
      </c>
      <c r="Q1006" s="338">
        <f t="shared" si="931"/>
        <v>0</v>
      </c>
    </row>
    <row r="1007" spans="2:17">
      <c r="B1007" s="119" t="s">
        <v>2710</v>
      </c>
      <c r="C1007" s="98" t="s">
        <v>1072</v>
      </c>
      <c r="D1007" s="154" t="s">
        <v>1625</v>
      </c>
      <c r="E1007" s="100" t="s">
        <v>1645</v>
      </c>
      <c r="F1007" s="154" t="s">
        <v>2</v>
      </c>
      <c r="G1007" s="777"/>
      <c r="H1007" s="363"/>
      <c r="I1007" s="406"/>
      <c r="J1007" s="339">
        <v>0</v>
      </c>
      <c r="K1007" s="340"/>
      <c r="L1007" s="341">
        <f t="shared" si="927"/>
        <v>0</v>
      </c>
      <c r="M1007" s="342">
        <v>0</v>
      </c>
      <c r="N1007" s="343">
        <f t="shared" si="928"/>
        <v>0</v>
      </c>
      <c r="O1007" s="344">
        <f t="shared" si="929"/>
        <v>0</v>
      </c>
      <c r="P1007" s="51" t="e">
        <f t="shared" si="930"/>
        <v>#DIV/0!</v>
      </c>
      <c r="Q1007" s="338">
        <f t="shared" si="931"/>
        <v>0</v>
      </c>
    </row>
    <row r="1008" spans="2:17">
      <c r="B1008" s="119" t="s">
        <v>2711</v>
      </c>
      <c r="C1008" s="98" t="s">
        <v>1076</v>
      </c>
      <c r="D1008" s="154" t="s">
        <v>1625</v>
      </c>
      <c r="E1008" s="100" t="s">
        <v>1646</v>
      </c>
      <c r="F1008" s="154" t="s">
        <v>2</v>
      </c>
      <c r="G1008" s="777"/>
      <c r="H1008" s="363"/>
      <c r="I1008" s="406"/>
      <c r="J1008" s="339">
        <v>0</v>
      </c>
      <c r="K1008" s="340"/>
      <c r="L1008" s="341">
        <f t="shared" si="927"/>
        <v>0</v>
      </c>
      <c r="M1008" s="342">
        <v>0</v>
      </c>
      <c r="N1008" s="343">
        <f t="shared" si="928"/>
        <v>0</v>
      </c>
      <c r="O1008" s="344">
        <f t="shared" si="929"/>
        <v>0</v>
      </c>
      <c r="P1008" s="51" t="e">
        <f t="shared" si="930"/>
        <v>#DIV/0!</v>
      </c>
      <c r="Q1008" s="338">
        <f t="shared" si="931"/>
        <v>0</v>
      </c>
    </row>
    <row r="1009" spans="2:17">
      <c r="B1009" s="119" t="s">
        <v>2712</v>
      </c>
      <c r="C1009" s="98" t="s">
        <v>1080</v>
      </c>
      <c r="D1009" s="154" t="s">
        <v>1625</v>
      </c>
      <c r="E1009" s="100" t="s">
        <v>1647</v>
      </c>
      <c r="F1009" s="154" t="s">
        <v>2</v>
      </c>
      <c r="G1009" s="777"/>
      <c r="H1009" s="363"/>
      <c r="I1009" s="406"/>
      <c r="J1009" s="339">
        <v>0</v>
      </c>
      <c r="K1009" s="340"/>
      <c r="L1009" s="341">
        <f t="shared" si="927"/>
        <v>0</v>
      </c>
      <c r="M1009" s="342">
        <v>0</v>
      </c>
      <c r="N1009" s="343">
        <f t="shared" si="928"/>
        <v>0</v>
      </c>
      <c r="O1009" s="344">
        <f t="shared" si="929"/>
        <v>0</v>
      </c>
      <c r="P1009" s="51" t="e">
        <f t="shared" si="930"/>
        <v>#DIV/0!</v>
      </c>
      <c r="Q1009" s="338">
        <f t="shared" si="931"/>
        <v>0</v>
      </c>
    </row>
    <row r="1010" spans="2:17">
      <c r="B1010" s="119" t="s">
        <v>2713</v>
      </c>
      <c r="C1010" s="98" t="s">
        <v>1084</v>
      </c>
      <c r="D1010" s="154" t="s">
        <v>1625</v>
      </c>
      <c r="E1010" s="100" t="s">
        <v>1648</v>
      </c>
      <c r="F1010" s="154" t="s">
        <v>2</v>
      </c>
      <c r="G1010" s="777"/>
      <c r="H1010" s="363"/>
      <c r="I1010" s="406"/>
      <c r="J1010" s="339">
        <v>0</v>
      </c>
      <c r="K1010" s="340"/>
      <c r="L1010" s="341">
        <f t="shared" si="927"/>
        <v>0</v>
      </c>
      <c r="M1010" s="342">
        <v>0</v>
      </c>
      <c r="N1010" s="343">
        <f t="shared" si="928"/>
        <v>0</v>
      </c>
      <c r="O1010" s="344">
        <f t="shared" si="929"/>
        <v>0</v>
      </c>
      <c r="P1010" s="51" t="e">
        <f t="shared" si="930"/>
        <v>#DIV/0!</v>
      </c>
      <c r="Q1010" s="338">
        <f t="shared" si="931"/>
        <v>0</v>
      </c>
    </row>
    <row r="1011" spans="2:17">
      <c r="B1011" s="119" t="s">
        <v>2714</v>
      </c>
      <c r="C1011" s="98" t="s">
        <v>1088</v>
      </c>
      <c r="D1011" s="154" t="s">
        <v>1625</v>
      </c>
      <c r="E1011" s="100" t="s">
        <v>1649</v>
      </c>
      <c r="F1011" s="154" t="s">
        <v>2</v>
      </c>
      <c r="G1011" s="777"/>
      <c r="H1011" s="363"/>
      <c r="I1011" s="406"/>
      <c r="J1011" s="339">
        <v>0</v>
      </c>
      <c r="K1011" s="340"/>
      <c r="L1011" s="341">
        <f t="shared" si="927"/>
        <v>0</v>
      </c>
      <c r="M1011" s="342">
        <v>0</v>
      </c>
      <c r="N1011" s="343">
        <f t="shared" si="928"/>
        <v>0</v>
      </c>
      <c r="O1011" s="344">
        <f t="shared" si="929"/>
        <v>0</v>
      </c>
      <c r="P1011" s="51" t="e">
        <f t="shared" si="930"/>
        <v>#DIV/0!</v>
      </c>
      <c r="Q1011" s="338">
        <f t="shared" si="931"/>
        <v>0</v>
      </c>
    </row>
    <row r="1012" spans="2:17">
      <c r="B1012" s="119" t="s">
        <v>2715</v>
      </c>
      <c r="C1012" s="98" t="s">
        <v>1092</v>
      </c>
      <c r="D1012" s="154" t="s">
        <v>1625</v>
      </c>
      <c r="E1012" s="100" t="s">
        <v>1650</v>
      </c>
      <c r="F1012" s="154" t="s">
        <v>2</v>
      </c>
      <c r="G1012" s="777"/>
      <c r="H1012" s="363"/>
      <c r="I1012" s="406"/>
      <c r="J1012" s="339">
        <v>0</v>
      </c>
      <c r="K1012" s="340"/>
      <c r="L1012" s="341">
        <f t="shared" si="927"/>
        <v>0</v>
      </c>
      <c r="M1012" s="342">
        <v>0</v>
      </c>
      <c r="N1012" s="343">
        <f t="shared" si="928"/>
        <v>0</v>
      </c>
      <c r="O1012" s="344">
        <f t="shared" si="929"/>
        <v>0</v>
      </c>
      <c r="P1012" s="51" t="e">
        <f t="shared" si="930"/>
        <v>#DIV/0!</v>
      </c>
      <c r="Q1012" s="338">
        <f t="shared" si="931"/>
        <v>0</v>
      </c>
    </row>
    <row r="1013" spans="2:17">
      <c r="B1013" s="119" t="s">
        <v>2716</v>
      </c>
      <c r="C1013" s="98" t="s">
        <v>1096</v>
      </c>
      <c r="D1013" s="154" t="s">
        <v>1625</v>
      </c>
      <c r="E1013" s="100" t="s">
        <v>1651</v>
      </c>
      <c r="F1013" s="154" t="s">
        <v>2</v>
      </c>
      <c r="G1013" s="777"/>
      <c r="H1013" s="363"/>
      <c r="I1013" s="406"/>
      <c r="J1013" s="339">
        <v>0</v>
      </c>
      <c r="K1013" s="340"/>
      <c r="L1013" s="341">
        <f t="shared" si="927"/>
        <v>0</v>
      </c>
      <c r="M1013" s="342">
        <v>0</v>
      </c>
      <c r="N1013" s="343">
        <f t="shared" si="928"/>
        <v>0</v>
      </c>
      <c r="O1013" s="344">
        <f t="shared" si="929"/>
        <v>0</v>
      </c>
      <c r="P1013" s="51" t="e">
        <f t="shared" si="930"/>
        <v>#DIV/0!</v>
      </c>
      <c r="Q1013" s="338">
        <f t="shared" si="931"/>
        <v>0</v>
      </c>
    </row>
    <row r="1014" spans="2:17">
      <c r="B1014" s="119" t="s">
        <v>2717</v>
      </c>
      <c r="C1014" s="98" t="s">
        <v>1100</v>
      </c>
      <c r="D1014" s="154" t="s">
        <v>1625</v>
      </c>
      <c r="E1014" s="100" t="s">
        <v>1652</v>
      </c>
      <c r="F1014" s="154" t="s">
        <v>2</v>
      </c>
      <c r="G1014" s="777"/>
      <c r="H1014" s="363"/>
      <c r="I1014" s="406"/>
      <c r="J1014" s="339">
        <v>0</v>
      </c>
      <c r="K1014" s="340"/>
      <c r="L1014" s="341">
        <f t="shared" si="927"/>
        <v>0</v>
      </c>
      <c r="M1014" s="342">
        <v>0</v>
      </c>
      <c r="N1014" s="343">
        <f t="shared" si="928"/>
        <v>0</v>
      </c>
      <c r="O1014" s="344">
        <f t="shared" si="929"/>
        <v>0</v>
      </c>
      <c r="P1014" s="51" t="e">
        <f t="shared" si="930"/>
        <v>#DIV/0!</v>
      </c>
      <c r="Q1014" s="338">
        <f t="shared" si="931"/>
        <v>0</v>
      </c>
    </row>
    <row r="1015" spans="2:17">
      <c r="B1015" s="119" t="s">
        <v>2718</v>
      </c>
      <c r="C1015" s="98" t="s">
        <v>1104</v>
      </c>
      <c r="D1015" s="154" t="s">
        <v>1625</v>
      </c>
      <c r="E1015" s="100" t="s">
        <v>1653</v>
      </c>
      <c r="F1015" s="154" t="s">
        <v>2</v>
      </c>
      <c r="G1015" s="777"/>
      <c r="H1015" s="363"/>
      <c r="I1015" s="406"/>
      <c r="J1015" s="339">
        <v>0</v>
      </c>
      <c r="K1015" s="340"/>
      <c r="L1015" s="341">
        <f t="shared" si="927"/>
        <v>0</v>
      </c>
      <c r="M1015" s="342">
        <v>0</v>
      </c>
      <c r="N1015" s="343">
        <f t="shared" si="928"/>
        <v>0</v>
      </c>
      <c r="O1015" s="344">
        <f t="shared" si="929"/>
        <v>0</v>
      </c>
      <c r="P1015" s="51" t="e">
        <f t="shared" si="930"/>
        <v>#DIV/0!</v>
      </c>
      <c r="Q1015" s="338">
        <f t="shared" si="931"/>
        <v>0</v>
      </c>
    </row>
    <row r="1016" spans="2:17">
      <c r="B1016" s="119" t="s">
        <v>2719</v>
      </c>
      <c r="C1016" s="98" t="s">
        <v>1108</v>
      </c>
      <c r="D1016" s="154" t="s">
        <v>1625</v>
      </c>
      <c r="E1016" s="100" t="s">
        <v>1654</v>
      </c>
      <c r="F1016" s="154" t="s">
        <v>2</v>
      </c>
      <c r="G1016" s="777"/>
      <c r="H1016" s="363"/>
      <c r="I1016" s="406"/>
      <c r="J1016" s="339">
        <v>0</v>
      </c>
      <c r="K1016" s="340"/>
      <c r="L1016" s="341">
        <f t="shared" si="927"/>
        <v>0</v>
      </c>
      <c r="M1016" s="342">
        <v>0</v>
      </c>
      <c r="N1016" s="343">
        <f t="shared" si="928"/>
        <v>0</v>
      </c>
      <c r="O1016" s="344">
        <f t="shared" si="929"/>
        <v>0</v>
      </c>
      <c r="P1016" s="51" t="e">
        <f t="shared" si="930"/>
        <v>#DIV/0!</v>
      </c>
      <c r="Q1016" s="338">
        <f t="shared" si="931"/>
        <v>0</v>
      </c>
    </row>
    <row r="1017" spans="2:17">
      <c r="B1017" s="119" t="s">
        <v>2720</v>
      </c>
      <c r="C1017" s="98" t="s">
        <v>1655</v>
      </c>
      <c r="D1017" s="154" t="s">
        <v>1625</v>
      </c>
      <c r="E1017" s="100" t="s">
        <v>1656</v>
      </c>
      <c r="F1017" s="154" t="s">
        <v>2</v>
      </c>
      <c r="G1017" s="777"/>
      <c r="H1017" s="363"/>
      <c r="I1017" s="406"/>
      <c r="J1017" s="339">
        <v>0</v>
      </c>
      <c r="K1017" s="340"/>
      <c r="L1017" s="341">
        <f t="shared" si="927"/>
        <v>0</v>
      </c>
      <c r="M1017" s="342">
        <v>0</v>
      </c>
      <c r="N1017" s="343">
        <f t="shared" si="928"/>
        <v>0</v>
      </c>
      <c r="O1017" s="344">
        <f t="shared" si="929"/>
        <v>0</v>
      </c>
      <c r="P1017" s="51" t="e">
        <f t="shared" si="930"/>
        <v>#DIV/0!</v>
      </c>
      <c r="Q1017" s="338">
        <f t="shared" si="931"/>
        <v>0</v>
      </c>
    </row>
    <row r="1018" spans="2:17" ht="15" thickBot="1">
      <c r="B1018" s="120" t="s">
        <v>2721</v>
      </c>
      <c r="C1018" s="101" t="s">
        <v>1657</v>
      </c>
      <c r="D1018" s="155" t="s">
        <v>1625</v>
      </c>
      <c r="E1018" s="113" t="s">
        <v>1658</v>
      </c>
      <c r="F1018" s="155" t="s">
        <v>2</v>
      </c>
      <c r="G1018" s="783"/>
      <c r="H1018" s="784"/>
      <c r="I1018" s="454"/>
      <c r="J1018" s="480">
        <v>0</v>
      </c>
      <c r="K1018" s="481"/>
      <c r="L1018" s="482">
        <f t="shared" si="927"/>
        <v>0</v>
      </c>
      <c r="M1018" s="483">
        <v>0</v>
      </c>
      <c r="N1018" s="459">
        <f t="shared" si="928"/>
        <v>0</v>
      </c>
      <c r="O1018" s="484">
        <f t="shared" si="929"/>
        <v>0</v>
      </c>
      <c r="P1018" s="164" t="e">
        <f t="shared" si="930"/>
        <v>#DIV/0!</v>
      </c>
      <c r="Q1018" s="485">
        <f t="shared" si="931"/>
        <v>0</v>
      </c>
    </row>
    <row r="1019" spans="2:17" ht="22.5" customHeight="1" thickTop="1">
      <c r="B1019" s="121"/>
      <c r="C1019" s="111"/>
      <c r="D1019" s="1076" t="s">
        <v>1659</v>
      </c>
      <c r="E1019" s="1077" t="s">
        <v>841</v>
      </c>
      <c r="F1019" s="1078"/>
      <c r="G1019" s="747"/>
      <c r="H1019" s="747"/>
      <c r="I1019" s="382"/>
      <c r="J1019" s="462"/>
      <c r="K1019" s="463"/>
      <c r="L1019" s="486"/>
      <c r="M1019" s="465">
        <f t="shared" ref="M1019:Q1019" si="932">SUM(M1020:M1035)</f>
        <v>0</v>
      </c>
      <c r="N1019" s="466">
        <f t="shared" si="932"/>
        <v>0</v>
      </c>
      <c r="O1019" s="467">
        <f t="shared" si="932"/>
        <v>0</v>
      </c>
      <c r="P1019" s="269" t="e">
        <f>ROUND(O1019/I1019,4)</f>
        <v>#DIV/0!</v>
      </c>
      <c r="Q1019" s="382">
        <f t="shared" si="932"/>
        <v>0</v>
      </c>
    </row>
    <row r="1020" spans="2:17">
      <c r="B1020" s="156" t="s">
        <v>2722</v>
      </c>
      <c r="C1020" s="157" t="s">
        <v>768</v>
      </c>
      <c r="D1020" s="154" t="s">
        <v>1660</v>
      </c>
      <c r="E1020" s="100" t="s">
        <v>1661</v>
      </c>
      <c r="F1020" s="154" t="s">
        <v>2</v>
      </c>
      <c r="G1020" s="777"/>
      <c r="H1020" s="363"/>
      <c r="I1020" s="406"/>
      <c r="J1020" s="339">
        <v>0</v>
      </c>
      <c r="K1020" s="340"/>
      <c r="L1020" s="341">
        <f t="shared" ref="L1020:L1035" si="933">ROUND(J1020+K1020,2)</f>
        <v>0</v>
      </c>
      <c r="M1020" s="342">
        <v>0</v>
      </c>
      <c r="N1020" s="343">
        <f t="shared" ref="N1020:N1035" si="934">ROUND(K1020*H1020,2)</f>
        <v>0</v>
      </c>
      <c r="O1020" s="344">
        <f t="shared" ref="O1020:O1035" si="935">ROUND(M1020+N1020,2)</f>
        <v>0</v>
      </c>
      <c r="P1020" s="51" t="e">
        <f t="shared" ref="P1020:P1035" si="936">ROUND(O1020/I1020,4)</f>
        <v>#DIV/0!</v>
      </c>
      <c r="Q1020" s="338">
        <f t="shared" ref="Q1020:Q1035" si="937">ROUND(I1020-O1020,2)</f>
        <v>0</v>
      </c>
    </row>
    <row r="1021" spans="2:17">
      <c r="B1021" s="156" t="s">
        <v>2723</v>
      </c>
      <c r="C1021" s="157" t="s">
        <v>770</v>
      </c>
      <c r="D1021" s="154" t="s">
        <v>1660</v>
      </c>
      <c r="E1021" s="100" t="s">
        <v>1662</v>
      </c>
      <c r="F1021" s="154" t="s">
        <v>2</v>
      </c>
      <c r="G1021" s="777"/>
      <c r="H1021" s="363"/>
      <c r="I1021" s="406"/>
      <c r="J1021" s="339">
        <v>0</v>
      </c>
      <c r="K1021" s="340"/>
      <c r="L1021" s="341">
        <f t="shared" si="933"/>
        <v>0</v>
      </c>
      <c r="M1021" s="342">
        <v>0</v>
      </c>
      <c r="N1021" s="343">
        <f t="shared" si="934"/>
        <v>0</v>
      </c>
      <c r="O1021" s="344">
        <f t="shared" si="935"/>
        <v>0</v>
      </c>
      <c r="P1021" s="51" t="e">
        <f t="shared" si="936"/>
        <v>#DIV/0!</v>
      </c>
      <c r="Q1021" s="338">
        <f t="shared" si="937"/>
        <v>0</v>
      </c>
    </row>
    <row r="1022" spans="2:17">
      <c r="B1022" s="156" t="s">
        <v>2724</v>
      </c>
      <c r="C1022" s="157" t="s">
        <v>771</v>
      </c>
      <c r="D1022" s="154" t="s">
        <v>1660</v>
      </c>
      <c r="E1022" s="100" t="s">
        <v>1663</v>
      </c>
      <c r="F1022" s="154" t="s">
        <v>2</v>
      </c>
      <c r="G1022" s="777"/>
      <c r="H1022" s="363"/>
      <c r="I1022" s="406"/>
      <c r="J1022" s="339">
        <v>0</v>
      </c>
      <c r="K1022" s="340"/>
      <c r="L1022" s="341">
        <f t="shared" si="933"/>
        <v>0</v>
      </c>
      <c r="M1022" s="342">
        <v>0</v>
      </c>
      <c r="N1022" s="343">
        <f t="shared" si="934"/>
        <v>0</v>
      </c>
      <c r="O1022" s="344">
        <f t="shared" si="935"/>
        <v>0</v>
      </c>
      <c r="P1022" s="51" t="e">
        <f t="shared" si="936"/>
        <v>#DIV/0!</v>
      </c>
      <c r="Q1022" s="338">
        <f t="shared" si="937"/>
        <v>0</v>
      </c>
    </row>
    <row r="1023" spans="2:17">
      <c r="B1023" s="156" t="s">
        <v>2725</v>
      </c>
      <c r="C1023" s="157" t="s">
        <v>773</v>
      </c>
      <c r="D1023" s="154" t="s">
        <v>1660</v>
      </c>
      <c r="E1023" s="100" t="s">
        <v>1664</v>
      </c>
      <c r="F1023" s="154" t="s">
        <v>2</v>
      </c>
      <c r="G1023" s="777"/>
      <c r="H1023" s="363"/>
      <c r="I1023" s="406"/>
      <c r="J1023" s="339">
        <v>0</v>
      </c>
      <c r="K1023" s="340"/>
      <c r="L1023" s="341">
        <f t="shared" si="933"/>
        <v>0</v>
      </c>
      <c r="M1023" s="342">
        <v>0</v>
      </c>
      <c r="N1023" s="343">
        <f t="shared" si="934"/>
        <v>0</v>
      </c>
      <c r="O1023" s="344">
        <f t="shared" si="935"/>
        <v>0</v>
      </c>
      <c r="P1023" s="51" t="e">
        <f t="shared" si="936"/>
        <v>#DIV/0!</v>
      </c>
      <c r="Q1023" s="338">
        <f t="shared" si="937"/>
        <v>0</v>
      </c>
    </row>
    <row r="1024" spans="2:17">
      <c r="B1024" s="156" t="s">
        <v>2726</v>
      </c>
      <c r="C1024" s="157" t="s">
        <v>853</v>
      </c>
      <c r="D1024" s="154" t="s">
        <v>1660</v>
      </c>
      <c r="E1024" s="100" t="s">
        <v>1665</v>
      </c>
      <c r="F1024" s="154" t="s">
        <v>2</v>
      </c>
      <c r="G1024" s="777"/>
      <c r="H1024" s="363"/>
      <c r="I1024" s="406"/>
      <c r="J1024" s="339">
        <v>0</v>
      </c>
      <c r="K1024" s="340"/>
      <c r="L1024" s="341">
        <f t="shared" si="933"/>
        <v>0</v>
      </c>
      <c r="M1024" s="342">
        <v>0</v>
      </c>
      <c r="N1024" s="343">
        <f t="shared" si="934"/>
        <v>0</v>
      </c>
      <c r="O1024" s="344">
        <f t="shared" si="935"/>
        <v>0</v>
      </c>
      <c r="P1024" s="51" t="e">
        <f t="shared" si="936"/>
        <v>#DIV/0!</v>
      </c>
      <c r="Q1024" s="338">
        <f t="shared" si="937"/>
        <v>0</v>
      </c>
    </row>
    <row r="1025" spans="2:17">
      <c r="B1025" s="156" t="s">
        <v>2727</v>
      </c>
      <c r="C1025" s="157" t="s">
        <v>855</v>
      </c>
      <c r="D1025" s="154" t="s">
        <v>1660</v>
      </c>
      <c r="E1025" s="100" t="s">
        <v>1666</v>
      </c>
      <c r="F1025" s="154" t="s">
        <v>2</v>
      </c>
      <c r="G1025" s="777"/>
      <c r="H1025" s="363"/>
      <c r="I1025" s="406"/>
      <c r="J1025" s="339">
        <v>0</v>
      </c>
      <c r="K1025" s="340"/>
      <c r="L1025" s="341">
        <f t="shared" si="933"/>
        <v>0</v>
      </c>
      <c r="M1025" s="342">
        <v>0</v>
      </c>
      <c r="N1025" s="343">
        <f t="shared" si="934"/>
        <v>0</v>
      </c>
      <c r="O1025" s="344">
        <f t="shared" si="935"/>
        <v>0</v>
      </c>
      <c r="P1025" s="51" t="e">
        <f t="shared" si="936"/>
        <v>#DIV/0!</v>
      </c>
      <c r="Q1025" s="338">
        <f t="shared" si="937"/>
        <v>0</v>
      </c>
    </row>
    <row r="1026" spans="2:17">
      <c r="B1026" s="156" t="s">
        <v>2728</v>
      </c>
      <c r="C1026" s="157" t="s">
        <v>857</v>
      </c>
      <c r="D1026" s="154" t="s">
        <v>1660</v>
      </c>
      <c r="E1026" s="100" t="s">
        <v>1667</v>
      </c>
      <c r="F1026" s="154" t="s">
        <v>2</v>
      </c>
      <c r="G1026" s="777"/>
      <c r="H1026" s="363"/>
      <c r="I1026" s="406"/>
      <c r="J1026" s="339">
        <v>0</v>
      </c>
      <c r="K1026" s="340"/>
      <c r="L1026" s="341">
        <f t="shared" si="933"/>
        <v>0</v>
      </c>
      <c r="M1026" s="342">
        <v>0</v>
      </c>
      <c r="N1026" s="343">
        <f t="shared" si="934"/>
        <v>0</v>
      </c>
      <c r="O1026" s="344">
        <f t="shared" si="935"/>
        <v>0</v>
      </c>
      <c r="P1026" s="51" t="e">
        <f t="shared" si="936"/>
        <v>#DIV/0!</v>
      </c>
      <c r="Q1026" s="338">
        <f t="shared" si="937"/>
        <v>0</v>
      </c>
    </row>
    <row r="1027" spans="2:17">
      <c r="B1027" s="156" t="s">
        <v>2729</v>
      </c>
      <c r="C1027" s="157" t="s">
        <v>859</v>
      </c>
      <c r="D1027" s="154" t="s">
        <v>1660</v>
      </c>
      <c r="E1027" s="100" t="s">
        <v>1668</v>
      </c>
      <c r="F1027" s="154" t="s">
        <v>2</v>
      </c>
      <c r="G1027" s="777"/>
      <c r="H1027" s="363"/>
      <c r="I1027" s="406"/>
      <c r="J1027" s="339">
        <v>0</v>
      </c>
      <c r="K1027" s="340"/>
      <c r="L1027" s="341">
        <f t="shared" si="933"/>
        <v>0</v>
      </c>
      <c r="M1027" s="342">
        <v>0</v>
      </c>
      <c r="N1027" s="343">
        <f t="shared" si="934"/>
        <v>0</v>
      </c>
      <c r="O1027" s="344">
        <f t="shared" si="935"/>
        <v>0</v>
      </c>
      <c r="P1027" s="51" t="e">
        <f t="shared" si="936"/>
        <v>#DIV/0!</v>
      </c>
      <c r="Q1027" s="338">
        <f t="shared" si="937"/>
        <v>0</v>
      </c>
    </row>
    <row r="1028" spans="2:17">
      <c r="B1028" s="156" t="s">
        <v>2730</v>
      </c>
      <c r="C1028" s="157" t="s">
        <v>861</v>
      </c>
      <c r="D1028" s="154" t="s">
        <v>1660</v>
      </c>
      <c r="E1028" s="100" t="s">
        <v>1669</v>
      </c>
      <c r="F1028" s="154" t="s">
        <v>2</v>
      </c>
      <c r="G1028" s="777"/>
      <c r="H1028" s="363"/>
      <c r="I1028" s="406"/>
      <c r="J1028" s="339">
        <v>0</v>
      </c>
      <c r="K1028" s="340"/>
      <c r="L1028" s="341">
        <f t="shared" si="933"/>
        <v>0</v>
      </c>
      <c r="M1028" s="342">
        <v>0</v>
      </c>
      <c r="N1028" s="343">
        <f t="shared" si="934"/>
        <v>0</v>
      </c>
      <c r="O1028" s="344">
        <f t="shared" si="935"/>
        <v>0</v>
      </c>
      <c r="P1028" s="51" t="e">
        <f t="shared" si="936"/>
        <v>#DIV/0!</v>
      </c>
      <c r="Q1028" s="338">
        <f t="shared" si="937"/>
        <v>0</v>
      </c>
    </row>
    <row r="1029" spans="2:17">
      <c r="B1029" s="156" t="s">
        <v>2731</v>
      </c>
      <c r="C1029" s="157" t="s">
        <v>1137</v>
      </c>
      <c r="D1029" s="154" t="s">
        <v>1660</v>
      </c>
      <c r="E1029" s="100" t="s">
        <v>1670</v>
      </c>
      <c r="F1029" s="154" t="s">
        <v>2</v>
      </c>
      <c r="G1029" s="777"/>
      <c r="H1029" s="363"/>
      <c r="I1029" s="406"/>
      <c r="J1029" s="339">
        <v>0</v>
      </c>
      <c r="K1029" s="340"/>
      <c r="L1029" s="341">
        <f t="shared" si="933"/>
        <v>0</v>
      </c>
      <c r="M1029" s="342">
        <v>0</v>
      </c>
      <c r="N1029" s="343">
        <f t="shared" si="934"/>
        <v>0</v>
      </c>
      <c r="O1029" s="344">
        <f t="shared" si="935"/>
        <v>0</v>
      </c>
      <c r="P1029" s="51" t="e">
        <f t="shared" si="936"/>
        <v>#DIV/0!</v>
      </c>
      <c r="Q1029" s="338">
        <f t="shared" si="937"/>
        <v>0</v>
      </c>
    </row>
    <row r="1030" spans="2:17">
      <c r="B1030" s="156" t="s">
        <v>2732</v>
      </c>
      <c r="C1030" s="157" t="s">
        <v>1141</v>
      </c>
      <c r="D1030" s="154" t="s">
        <v>1660</v>
      </c>
      <c r="E1030" s="100" t="s">
        <v>1671</v>
      </c>
      <c r="F1030" s="154" t="s">
        <v>2</v>
      </c>
      <c r="G1030" s="777"/>
      <c r="H1030" s="363"/>
      <c r="I1030" s="406"/>
      <c r="J1030" s="339">
        <v>0</v>
      </c>
      <c r="K1030" s="340"/>
      <c r="L1030" s="341">
        <f t="shared" si="933"/>
        <v>0</v>
      </c>
      <c r="M1030" s="342">
        <v>0</v>
      </c>
      <c r="N1030" s="343">
        <f t="shared" si="934"/>
        <v>0</v>
      </c>
      <c r="O1030" s="344">
        <f t="shared" si="935"/>
        <v>0</v>
      </c>
      <c r="P1030" s="51" t="e">
        <f t="shared" si="936"/>
        <v>#DIV/0!</v>
      </c>
      <c r="Q1030" s="338">
        <f t="shared" si="937"/>
        <v>0</v>
      </c>
    </row>
    <row r="1031" spans="2:17">
      <c r="B1031" s="156" t="s">
        <v>2733</v>
      </c>
      <c r="C1031" s="157" t="s">
        <v>1672</v>
      </c>
      <c r="D1031" s="154" t="s">
        <v>1660</v>
      </c>
      <c r="E1031" s="100" t="s">
        <v>1673</v>
      </c>
      <c r="F1031" s="154" t="s">
        <v>2</v>
      </c>
      <c r="G1031" s="777"/>
      <c r="H1031" s="363"/>
      <c r="I1031" s="406"/>
      <c r="J1031" s="339">
        <v>0</v>
      </c>
      <c r="K1031" s="340"/>
      <c r="L1031" s="341">
        <f t="shared" si="933"/>
        <v>0</v>
      </c>
      <c r="M1031" s="342">
        <v>0</v>
      </c>
      <c r="N1031" s="343">
        <f t="shared" si="934"/>
        <v>0</v>
      </c>
      <c r="O1031" s="344">
        <f t="shared" si="935"/>
        <v>0</v>
      </c>
      <c r="P1031" s="51" t="e">
        <f t="shared" si="936"/>
        <v>#DIV/0!</v>
      </c>
      <c r="Q1031" s="338">
        <f t="shared" si="937"/>
        <v>0</v>
      </c>
    </row>
    <row r="1032" spans="2:17">
      <c r="B1032" s="156" t="s">
        <v>2734</v>
      </c>
      <c r="C1032" s="157" t="s">
        <v>1674</v>
      </c>
      <c r="D1032" s="154" t="s">
        <v>1660</v>
      </c>
      <c r="E1032" s="100" t="s">
        <v>1675</v>
      </c>
      <c r="F1032" s="154" t="s">
        <v>2</v>
      </c>
      <c r="G1032" s="777"/>
      <c r="H1032" s="363"/>
      <c r="I1032" s="406"/>
      <c r="J1032" s="339">
        <v>0</v>
      </c>
      <c r="K1032" s="340"/>
      <c r="L1032" s="341">
        <f t="shared" si="933"/>
        <v>0</v>
      </c>
      <c r="M1032" s="342">
        <v>0</v>
      </c>
      <c r="N1032" s="343">
        <f t="shared" si="934"/>
        <v>0</v>
      </c>
      <c r="O1032" s="344">
        <f t="shared" si="935"/>
        <v>0</v>
      </c>
      <c r="P1032" s="51" t="e">
        <f t="shared" si="936"/>
        <v>#DIV/0!</v>
      </c>
      <c r="Q1032" s="338">
        <f t="shared" si="937"/>
        <v>0</v>
      </c>
    </row>
    <row r="1033" spans="2:17">
      <c r="B1033" s="156" t="s">
        <v>2735</v>
      </c>
      <c r="C1033" s="157" t="s">
        <v>1676</v>
      </c>
      <c r="D1033" s="154" t="s">
        <v>1660</v>
      </c>
      <c r="E1033" s="100" t="s">
        <v>1677</v>
      </c>
      <c r="F1033" s="154" t="s">
        <v>2</v>
      </c>
      <c r="G1033" s="777"/>
      <c r="H1033" s="363"/>
      <c r="I1033" s="406"/>
      <c r="J1033" s="339">
        <v>0</v>
      </c>
      <c r="K1033" s="340"/>
      <c r="L1033" s="341">
        <f t="shared" si="933"/>
        <v>0</v>
      </c>
      <c r="M1033" s="342">
        <v>0</v>
      </c>
      <c r="N1033" s="343">
        <f t="shared" si="934"/>
        <v>0</v>
      </c>
      <c r="O1033" s="344">
        <f t="shared" si="935"/>
        <v>0</v>
      </c>
      <c r="P1033" s="51" t="e">
        <f t="shared" si="936"/>
        <v>#DIV/0!</v>
      </c>
      <c r="Q1033" s="338">
        <f t="shared" si="937"/>
        <v>0</v>
      </c>
    </row>
    <row r="1034" spans="2:17">
      <c r="B1034" s="156" t="s">
        <v>2736</v>
      </c>
      <c r="C1034" s="157" t="s">
        <v>1678</v>
      </c>
      <c r="D1034" s="154" t="s">
        <v>1660</v>
      </c>
      <c r="E1034" s="100" t="s">
        <v>1679</v>
      </c>
      <c r="F1034" s="154" t="s">
        <v>2</v>
      </c>
      <c r="G1034" s="777"/>
      <c r="H1034" s="363"/>
      <c r="I1034" s="406"/>
      <c r="J1034" s="339">
        <v>0</v>
      </c>
      <c r="K1034" s="340"/>
      <c r="L1034" s="341">
        <f t="shared" si="933"/>
        <v>0</v>
      </c>
      <c r="M1034" s="342">
        <v>0</v>
      </c>
      <c r="N1034" s="343">
        <f t="shared" si="934"/>
        <v>0</v>
      </c>
      <c r="O1034" s="344">
        <f t="shared" si="935"/>
        <v>0</v>
      </c>
      <c r="P1034" s="51" t="e">
        <f t="shared" si="936"/>
        <v>#DIV/0!</v>
      </c>
      <c r="Q1034" s="338">
        <f t="shared" si="937"/>
        <v>0</v>
      </c>
    </row>
    <row r="1035" spans="2:17" ht="15" thickBot="1">
      <c r="B1035" s="158" t="s">
        <v>2737</v>
      </c>
      <c r="C1035" s="159" t="s">
        <v>1680</v>
      </c>
      <c r="D1035" s="155" t="s">
        <v>1660</v>
      </c>
      <c r="E1035" s="113" t="s">
        <v>1681</v>
      </c>
      <c r="F1035" s="155" t="s">
        <v>2</v>
      </c>
      <c r="G1035" s="783"/>
      <c r="H1035" s="784"/>
      <c r="I1035" s="454"/>
      <c r="J1035" s="480">
        <v>0</v>
      </c>
      <c r="K1035" s="481"/>
      <c r="L1035" s="482">
        <f t="shared" si="933"/>
        <v>0</v>
      </c>
      <c r="M1035" s="483">
        <v>0</v>
      </c>
      <c r="N1035" s="459">
        <f t="shared" si="934"/>
        <v>0</v>
      </c>
      <c r="O1035" s="484">
        <f t="shared" si="935"/>
        <v>0</v>
      </c>
      <c r="P1035" s="164" t="e">
        <f t="shared" si="936"/>
        <v>#DIV/0!</v>
      </c>
      <c r="Q1035" s="485">
        <f t="shared" si="937"/>
        <v>0</v>
      </c>
    </row>
    <row r="1036" spans="2:17" ht="22.5" customHeight="1" thickTop="1">
      <c r="B1036" s="121"/>
      <c r="C1036" s="111"/>
      <c r="D1036" s="1076" t="s">
        <v>1682</v>
      </c>
      <c r="E1036" s="1077" t="s">
        <v>841</v>
      </c>
      <c r="F1036" s="1078"/>
      <c r="G1036" s="747"/>
      <c r="H1036" s="747"/>
      <c r="I1036" s="382"/>
      <c r="J1036" s="462"/>
      <c r="K1036" s="463"/>
      <c r="L1036" s="486"/>
      <c r="M1036" s="465">
        <f t="shared" ref="M1036:Q1036" si="938">SUM(M1037:M1052)</f>
        <v>0</v>
      </c>
      <c r="N1036" s="466">
        <f t="shared" si="938"/>
        <v>0</v>
      </c>
      <c r="O1036" s="467">
        <f t="shared" si="938"/>
        <v>0</v>
      </c>
      <c r="P1036" s="269" t="e">
        <f>ROUND(O1036/I1036,4)</f>
        <v>#DIV/0!</v>
      </c>
      <c r="Q1036" s="382">
        <f t="shared" si="938"/>
        <v>0</v>
      </c>
    </row>
    <row r="1037" spans="2:17">
      <c r="B1037" s="160" t="s">
        <v>2738</v>
      </c>
      <c r="C1037" s="161" t="s">
        <v>775</v>
      </c>
      <c r="D1037" s="162" t="s">
        <v>1683</v>
      </c>
      <c r="E1037" s="163" t="s">
        <v>1684</v>
      </c>
      <c r="F1037" s="162" t="s">
        <v>2</v>
      </c>
      <c r="G1037" s="777"/>
      <c r="H1037" s="363"/>
      <c r="I1037" s="406"/>
      <c r="J1037" s="339">
        <v>0</v>
      </c>
      <c r="K1037" s="340"/>
      <c r="L1037" s="341">
        <f t="shared" ref="L1037:L1052" si="939">ROUND(J1037+K1037,2)</f>
        <v>0</v>
      </c>
      <c r="M1037" s="342">
        <v>0</v>
      </c>
      <c r="N1037" s="343">
        <f t="shared" ref="N1037:N1052" si="940">ROUND(K1037*H1037,2)</f>
        <v>0</v>
      </c>
      <c r="O1037" s="344">
        <f t="shared" ref="O1037:O1052" si="941">ROUND(M1037+N1037,2)</f>
        <v>0</v>
      </c>
      <c r="P1037" s="51" t="e">
        <f t="shared" ref="P1037:P1052" si="942">ROUND(O1037/I1037,4)</f>
        <v>#DIV/0!</v>
      </c>
      <c r="Q1037" s="338">
        <f t="shared" ref="Q1037:Q1052" si="943">ROUND(I1037-O1037,2)</f>
        <v>0</v>
      </c>
    </row>
    <row r="1038" spans="2:17">
      <c r="B1038" s="160" t="s">
        <v>2739</v>
      </c>
      <c r="C1038" s="161" t="s">
        <v>776</v>
      </c>
      <c r="D1038" s="162" t="s">
        <v>1683</v>
      </c>
      <c r="E1038" s="163" t="s">
        <v>1685</v>
      </c>
      <c r="F1038" s="162" t="s">
        <v>2</v>
      </c>
      <c r="G1038" s="777"/>
      <c r="H1038" s="363"/>
      <c r="I1038" s="406"/>
      <c r="J1038" s="339">
        <v>0</v>
      </c>
      <c r="K1038" s="340"/>
      <c r="L1038" s="341">
        <f t="shared" si="939"/>
        <v>0</v>
      </c>
      <c r="M1038" s="342">
        <v>0</v>
      </c>
      <c r="N1038" s="343">
        <f t="shared" si="940"/>
        <v>0</v>
      </c>
      <c r="O1038" s="344">
        <f t="shared" si="941"/>
        <v>0</v>
      </c>
      <c r="P1038" s="51" t="e">
        <f t="shared" si="942"/>
        <v>#DIV/0!</v>
      </c>
      <c r="Q1038" s="338">
        <f t="shared" si="943"/>
        <v>0</v>
      </c>
    </row>
    <row r="1039" spans="2:17">
      <c r="B1039" s="160" t="s">
        <v>2740</v>
      </c>
      <c r="C1039" s="161" t="s">
        <v>777</v>
      </c>
      <c r="D1039" s="162" t="s">
        <v>1683</v>
      </c>
      <c r="E1039" s="163" t="s">
        <v>1686</v>
      </c>
      <c r="F1039" s="162" t="s">
        <v>2</v>
      </c>
      <c r="G1039" s="777"/>
      <c r="H1039" s="363"/>
      <c r="I1039" s="406"/>
      <c r="J1039" s="339">
        <v>0</v>
      </c>
      <c r="K1039" s="340"/>
      <c r="L1039" s="341">
        <f t="shared" si="939"/>
        <v>0</v>
      </c>
      <c r="M1039" s="342">
        <v>0</v>
      </c>
      <c r="N1039" s="343">
        <f t="shared" si="940"/>
        <v>0</v>
      </c>
      <c r="O1039" s="344">
        <f t="shared" si="941"/>
        <v>0</v>
      </c>
      <c r="P1039" s="51" t="e">
        <f t="shared" si="942"/>
        <v>#DIV/0!</v>
      </c>
      <c r="Q1039" s="338">
        <f t="shared" si="943"/>
        <v>0</v>
      </c>
    </row>
    <row r="1040" spans="2:17">
      <c r="B1040" s="160" t="s">
        <v>2741</v>
      </c>
      <c r="C1040" s="161" t="s">
        <v>778</v>
      </c>
      <c r="D1040" s="162" t="s">
        <v>1683</v>
      </c>
      <c r="E1040" s="163" t="s">
        <v>1687</v>
      </c>
      <c r="F1040" s="162" t="s">
        <v>2</v>
      </c>
      <c r="G1040" s="777"/>
      <c r="H1040" s="363"/>
      <c r="I1040" s="406"/>
      <c r="J1040" s="339">
        <v>0</v>
      </c>
      <c r="K1040" s="340"/>
      <c r="L1040" s="341">
        <f t="shared" si="939"/>
        <v>0</v>
      </c>
      <c r="M1040" s="342">
        <v>0</v>
      </c>
      <c r="N1040" s="343">
        <f t="shared" si="940"/>
        <v>0</v>
      </c>
      <c r="O1040" s="344">
        <f t="shared" si="941"/>
        <v>0</v>
      </c>
      <c r="P1040" s="51" t="e">
        <f t="shared" si="942"/>
        <v>#DIV/0!</v>
      </c>
      <c r="Q1040" s="338">
        <f t="shared" si="943"/>
        <v>0</v>
      </c>
    </row>
    <row r="1041" spans="2:17">
      <c r="B1041" s="160" t="s">
        <v>2742</v>
      </c>
      <c r="C1041" s="161" t="s">
        <v>868</v>
      </c>
      <c r="D1041" s="162" t="s">
        <v>1683</v>
      </c>
      <c r="E1041" s="163" t="s">
        <v>1688</v>
      </c>
      <c r="F1041" s="162" t="s">
        <v>2</v>
      </c>
      <c r="G1041" s="777"/>
      <c r="H1041" s="363"/>
      <c r="I1041" s="406"/>
      <c r="J1041" s="339">
        <v>0</v>
      </c>
      <c r="K1041" s="340"/>
      <c r="L1041" s="341">
        <f t="shared" si="939"/>
        <v>0</v>
      </c>
      <c r="M1041" s="342">
        <v>0</v>
      </c>
      <c r="N1041" s="343">
        <f t="shared" si="940"/>
        <v>0</v>
      </c>
      <c r="O1041" s="344">
        <f t="shared" si="941"/>
        <v>0</v>
      </c>
      <c r="P1041" s="51" t="e">
        <f t="shared" si="942"/>
        <v>#DIV/0!</v>
      </c>
      <c r="Q1041" s="338">
        <f t="shared" si="943"/>
        <v>0</v>
      </c>
    </row>
    <row r="1042" spans="2:17">
      <c r="B1042" s="160" t="s">
        <v>2743</v>
      </c>
      <c r="C1042" s="161" t="s">
        <v>1221</v>
      </c>
      <c r="D1042" s="162" t="s">
        <v>1683</v>
      </c>
      <c r="E1042" s="163" t="s">
        <v>1689</v>
      </c>
      <c r="F1042" s="162" t="s">
        <v>2</v>
      </c>
      <c r="G1042" s="777"/>
      <c r="H1042" s="363"/>
      <c r="I1042" s="406"/>
      <c r="J1042" s="339">
        <v>0</v>
      </c>
      <c r="K1042" s="340"/>
      <c r="L1042" s="341">
        <f t="shared" si="939"/>
        <v>0</v>
      </c>
      <c r="M1042" s="342">
        <v>0</v>
      </c>
      <c r="N1042" s="343">
        <f t="shared" si="940"/>
        <v>0</v>
      </c>
      <c r="O1042" s="344">
        <f t="shared" si="941"/>
        <v>0</v>
      </c>
      <c r="P1042" s="51" t="e">
        <f t="shared" si="942"/>
        <v>#DIV/0!</v>
      </c>
      <c r="Q1042" s="338">
        <f t="shared" si="943"/>
        <v>0</v>
      </c>
    </row>
    <row r="1043" spans="2:17">
      <c r="B1043" s="160" t="s">
        <v>2744</v>
      </c>
      <c r="C1043" s="161" t="s">
        <v>1223</v>
      </c>
      <c r="D1043" s="162" t="s">
        <v>1683</v>
      </c>
      <c r="E1043" s="163" t="s">
        <v>1690</v>
      </c>
      <c r="F1043" s="162" t="s">
        <v>2</v>
      </c>
      <c r="G1043" s="777"/>
      <c r="H1043" s="363"/>
      <c r="I1043" s="406"/>
      <c r="J1043" s="339">
        <v>0</v>
      </c>
      <c r="K1043" s="340"/>
      <c r="L1043" s="341">
        <f t="shared" si="939"/>
        <v>0</v>
      </c>
      <c r="M1043" s="342">
        <v>0</v>
      </c>
      <c r="N1043" s="343">
        <f t="shared" si="940"/>
        <v>0</v>
      </c>
      <c r="O1043" s="344">
        <f t="shared" si="941"/>
        <v>0</v>
      </c>
      <c r="P1043" s="51" t="e">
        <f t="shared" si="942"/>
        <v>#DIV/0!</v>
      </c>
      <c r="Q1043" s="338">
        <f t="shared" si="943"/>
        <v>0</v>
      </c>
    </row>
    <row r="1044" spans="2:17">
      <c r="B1044" s="160" t="s">
        <v>2745</v>
      </c>
      <c r="C1044" s="161" t="s">
        <v>1225</v>
      </c>
      <c r="D1044" s="162" t="s">
        <v>1683</v>
      </c>
      <c r="E1044" s="163" t="s">
        <v>1691</v>
      </c>
      <c r="F1044" s="162" t="s">
        <v>2</v>
      </c>
      <c r="G1044" s="777"/>
      <c r="H1044" s="363"/>
      <c r="I1044" s="406"/>
      <c r="J1044" s="339">
        <v>0</v>
      </c>
      <c r="K1044" s="340"/>
      <c r="L1044" s="341">
        <f t="shared" si="939"/>
        <v>0</v>
      </c>
      <c r="M1044" s="342">
        <v>0</v>
      </c>
      <c r="N1044" s="343">
        <f t="shared" si="940"/>
        <v>0</v>
      </c>
      <c r="O1044" s="344">
        <f t="shared" si="941"/>
        <v>0</v>
      </c>
      <c r="P1044" s="51" t="e">
        <f t="shared" si="942"/>
        <v>#DIV/0!</v>
      </c>
      <c r="Q1044" s="338">
        <f t="shared" si="943"/>
        <v>0</v>
      </c>
    </row>
    <row r="1045" spans="2:17">
      <c r="B1045" s="160" t="s">
        <v>2746</v>
      </c>
      <c r="C1045" s="161" t="s">
        <v>1692</v>
      </c>
      <c r="D1045" s="162" t="s">
        <v>1683</v>
      </c>
      <c r="E1045" s="163" t="s">
        <v>1693</v>
      </c>
      <c r="F1045" s="162" t="s">
        <v>2</v>
      </c>
      <c r="G1045" s="777"/>
      <c r="H1045" s="363"/>
      <c r="I1045" s="406"/>
      <c r="J1045" s="339">
        <v>0</v>
      </c>
      <c r="K1045" s="340"/>
      <c r="L1045" s="341">
        <f t="shared" si="939"/>
        <v>0</v>
      </c>
      <c r="M1045" s="342">
        <v>0</v>
      </c>
      <c r="N1045" s="343">
        <f t="shared" si="940"/>
        <v>0</v>
      </c>
      <c r="O1045" s="344">
        <f t="shared" si="941"/>
        <v>0</v>
      </c>
      <c r="P1045" s="51" t="e">
        <f t="shared" si="942"/>
        <v>#DIV/0!</v>
      </c>
      <c r="Q1045" s="338">
        <f t="shared" si="943"/>
        <v>0</v>
      </c>
    </row>
    <row r="1046" spans="2:17">
      <c r="B1046" s="160" t="s">
        <v>2747</v>
      </c>
      <c r="C1046" s="161" t="s">
        <v>1694</v>
      </c>
      <c r="D1046" s="162" t="s">
        <v>1683</v>
      </c>
      <c r="E1046" s="163" t="s">
        <v>1695</v>
      </c>
      <c r="F1046" s="162" t="s">
        <v>2</v>
      </c>
      <c r="G1046" s="777"/>
      <c r="H1046" s="363"/>
      <c r="I1046" s="406"/>
      <c r="J1046" s="339">
        <v>0</v>
      </c>
      <c r="K1046" s="340"/>
      <c r="L1046" s="341">
        <f t="shared" si="939"/>
        <v>0</v>
      </c>
      <c r="M1046" s="342">
        <v>0</v>
      </c>
      <c r="N1046" s="343">
        <f t="shared" si="940"/>
        <v>0</v>
      </c>
      <c r="O1046" s="344">
        <f t="shared" si="941"/>
        <v>0</v>
      </c>
      <c r="P1046" s="51" t="e">
        <f t="shared" si="942"/>
        <v>#DIV/0!</v>
      </c>
      <c r="Q1046" s="338">
        <f t="shared" si="943"/>
        <v>0</v>
      </c>
    </row>
    <row r="1047" spans="2:17">
      <c r="B1047" s="160" t="s">
        <v>2748</v>
      </c>
      <c r="C1047" s="161" t="s">
        <v>1696</v>
      </c>
      <c r="D1047" s="162" t="s">
        <v>1683</v>
      </c>
      <c r="E1047" s="163" t="s">
        <v>1697</v>
      </c>
      <c r="F1047" s="162" t="s">
        <v>2</v>
      </c>
      <c r="G1047" s="777"/>
      <c r="H1047" s="363"/>
      <c r="I1047" s="406"/>
      <c r="J1047" s="339">
        <v>0</v>
      </c>
      <c r="K1047" s="340"/>
      <c r="L1047" s="341">
        <f t="shared" si="939"/>
        <v>0</v>
      </c>
      <c r="M1047" s="342">
        <v>0</v>
      </c>
      <c r="N1047" s="343">
        <f t="shared" si="940"/>
        <v>0</v>
      </c>
      <c r="O1047" s="344">
        <f t="shared" si="941"/>
        <v>0</v>
      </c>
      <c r="P1047" s="51" t="e">
        <f t="shared" si="942"/>
        <v>#DIV/0!</v>
      </c>
      <c r="Q1047" s="338">
        <f t="shared" si="943"/>
        <v>0</v>
      </c>
    </row>
    <row r="1048" spans="2:17">
      <c r="B1048" s="160" t="s">
        <v>2749</v>
      </c>
      <c r="C1048" s="161" t="s">
        <v>1698</v>
      </c>
      <c r="D1048" s="162" t="s">
        <v>1683</v>
      </c>
      <c r="E1048" s="163" t="s">
        <v>1699</v>
      </c>
      <c r="F1048" s="162" t="s">
        <v>2</v>
      </c>
      <c r="G1048" s="777"/>
      <c r="H1048" s="363"/>
      <c r="I1048" s="406"/>
      <c r="J1048" s="339">
        <v>0</v>
      </c>
      <c r="K1048" s="340"/>
      <c r="L1048" s="341">
        <f t="shared" si="939"/>
        <v>0</v>
      </c>
      <c r="M1048" s="342">
        <v>0</v>
      </c>
      <c r="N1048" s="343">
        <f t="shared" si="940"/>
        <v>0</v>
      </c>
      <c r="O1048" s="344">
        <f t="shared" si="941"/>
        <v>0</v>
      </c>
      <c r="P1048" s="51" t="e">
        <f t="shared" si="942"/>
        <v>#DIV/0!</v>
      </c>
      <c r="Q1048" s="338">
        <f t="shared" si="943"/>
        <v>0</v>
      </c>
    </row>
    <row r="1049" spans="2:17">
      <c r="B1049" s="160" t="s">
        <v>2750</v>
      </c>
      <c r="C1049" s="161" t="s">
        <v>1700</v>
      </c>
      <c r="D1049" s="162" t="s">
        <v>1683</v>
      </c>
      <c r="E1049" s="163" t="s">
        <v>1701</v>
      </c>
      <c r="F1049" s="162" t="s">
        <v>2</v>
      </c>
      <c r="G1049" s="777"/>
      <c r="H1049" s="363"/>
      <c r="I1049" s="406"/>
      <c r="J1049" s="339">
        <v>0</v>
      </c>
      <c r="K1049" s="340"/>
      <c r="L1049" s="341">
        <f t="shared" si="939"/>
        <v>0</v>
      </c>
      <c r="M1049" s="342">
        <v>0</v>
      </c>
      <c r="N1049" s="343">
        <f t="shared" si="940"/>
        <v>0</v>
      </c>
      <c r="O1049" s="344">
        <f t="shared" si="941"/>
        <v>0</v>
      </c>
      <c r="P1049" s="51" t="e">
        <f t="shared" si="942"/>
        <v>#DIV/0!</v>
      </c>
      <c r="Q1049" s="338">
        <f t="shared" si="943"/>
        <v>0</v>
      </c>
    </row>
    <row r="1050" spans="2:17">
      <c r="B1050" s="160" t="s">
        <v>2751</v>
      </c>
      <c r="C1050" s="161" t="s">
        <v>1702</v>
      </c>
      <c r="D1050" s="162" t="s">
        <v>1683</v>
      </c>
      <c r="E1050" s="163" t="s">
        <v>1703</v>
      </c>
      <c r="F1050" s="162" t="s">
        <v>2</v>
      </c>
      <c r="G1050" s="777"/>
      <c r="H1050" s="363"/>
      <c r="I1050" s="406"/>
      <c r="J1050" s="339">
        <v>0</v>
      </c>
      <c r="K1050" s="340"/>
      <c r="L1050" s="341">
        <f t="shared" si="939"/>
        <v>0</v>
      </c>
      <c r="M1050" s="342">
        <v>0</v>
      </c>
      <c r="N1050" s="343">
        <f t="shared" si="940"/>
        <v>0</v>
      </c>
      <c r="O1050" s="344">
        <f t="shared" si="941"/>
        <v>0</v>
      </c>
      <c r="P1050" s="51" t="e">
        <f t="shared" si="942"/>
        <v>#DIV/0!</v>
      </c>
      <c r="Q1050" s="338">
        <f t="shared" si="943"/>
        <v>0</v>
      </c>
    </row>
    <row r="1051" spans="2:17">
      <c r="B1051" s="160" t="s">
        <v>2752</v>
      </c>
      <c r="C1051" s="161" t="s">
        <v>1704</v>
      </c>
      <c r="D1051" s="162" t="s">
        <v>1683</v>
      </c>
      <c r="E1051" s="163" t="s">
        <v>1705</v>
      </c>
      <c r="F1051" s="162" t="s">
        <v>2</v>
      </c>
      <c r="G1051" s="777"/>
      <c r="H1051" s="363"/>
      <c r="I1051" s="406"/>
      <c r="J1051" s="339">
        <v>0</v>
      </c>
      <c r="K1051" s="340"/>
      <c r="L1051" s="341">
        <f t="shared" si="939"/>
        <v>0</v>
      </c>
      <c r="M1051" s="342">
        <v>0</v>
      </c>
      <c r="N1051" s="343">
        <f t="shared" si="940"/>
        <v>0</v>
      </c>
      <c r="O1051" s="344">
        <f t="shared" si="941"/>
        <v>0</v>
      </c>
      <c r="P1051" s="51" t="e">
        <f t="shared" si="942"/>
        <v>#DIV/0!</v>
      </c>
      <c r="Q1051" s="338">
        <f t="shared" si="943"/>
        <v>0</v>
      </c>
    </row>
    <row r="1052" spans="2:17" ht="15" thickBot="1">
      <c r="B1052" s="659" t="s">
        <v>2753</v>
      </c>
      <c r="C1052" s="660" t="s">
        <v>1706</v>
      </c>
      <c r="D1052" s="661" t="s">
        <v>1683</v>
      </c>
      <c r="E1052" s="662" t="s">
        <v>1707</v>
      </c>
      <c r="F1052" s="661" t="s">
        <v>2</v>
      </c>
      <c r="G1052" s="777"/>
      <c r="H1052" s="363"/>
      <c r="I1052" s="663"/>
      <c r="J1052" s="352">
        <v>0</v>
      </c>
      <c r="K1052" s="353"/>
      <c r="L1052" s="354">
        <f t="shared" si="939"/>
        <v>0</v>
      </c>
      <c r="M1052" s="355">
        <v>0</v>
      </c>
      <c r="N1052" s="343">
        <f t="shared" si="940"/>
        <v>0</v>
      </c>
      <c r="O1052" s="356">
        <f t="shared" si="941"/>
        <v>0</v>
      </c>
      <c r="P1052" s="39" t="e">
        <f t="shared" si="942"/>
        <v>#DIV/0!</v>
      </c>
      <c r="Q1052" s="351">
        <f t="shared" si="943"/>
        <v>0</v>
      </c>
    </row>
    <row r="1053" spans="2:17" ht="22.5" customHeight="1" thickBot="1">
      <c r="B1053" s="1000" t="s">
        <v>1708</v>
      </c>
      <c r="C1053" s="1001" t="s">
        <v>1150</v>
      </c>
      <c r="D1053" s="1001"/>
      <c r="E1053" s="1001"/>
      <c r="F1053" s="1002"/>
      <c r="G1053" s="762"/>
      <c r="H1053" s="762"/>
      <c r="I1053" s="699"/>
      <c r="J1053" s="700"/>
      <c r="K1053" s="701"/>
      <c r="L1053" s="708"/>
      <c r="M1053" s="703">
        <f t="shared" ref="M1053:Q1053" si="944">M1036+M987+M1019</f>
        <v>0</v>
      </c>
      <c r="N1053" s="704">
        <f t="shared" si="944"/>
        <v>0</v>
      </c>
      <c r="O1053" s="705">
        <f t="shared" si="944"/>
        <v>0</v>
      </c>
      <c r="P1053" s="775" t="e">
        <f>ROUND(O1053/I1053,4)</f>
        <v>#DIV/0!</v>
      </c>
      <c r="Q1053" s="699">
        <f t="shared" si="944"/>
        <v>0</v>
      </c>
    </row>
    <row r="1054" spans="2:17" ht="8.25" customHeight="1" thickBot="1">
      <c r="B1054" s="709"/>
      <c r="C1054" s="710"/>
      <c r="D1054" s="710"/>
      <c r="E1054" s="710"/>
      <c r="F1054" s="710"/>
      <c r="G1054" s="711"/>
      <c r="H1054" s="712"/>
      <c r="I1054" s="713"/>
      <c r="J1054" s="714"/>
      <c r="K1054" s="715"/>
      <c r="L1054" s="716"/>
      <c r="M1054" s="717"/>
      <c r="N1054" s="718"/>
      <c r="O1054" s="719"/>
      <c r="P1054" s="720"/>
      <c r="Q1054" s="713"/>
    </row>
    <row r="1055" spans="2:17" ht="22.5" customHeight="1" thickBot="1">
      <c r="B1055" s="526"/>
      <c r="C1055" s="521" t="s">
        <v>1458</v>
      </c>
      <c r="D1055" s="1071" t="s">
        <v>1709</v>
      </c>
      <c r="E1055" s="1072"/>
      <c r="F1055" s="1072"/>
      <c r="G1055" s="748"/>
      <c r="H1055" s="748"/>
      <c r="I1055" s="522"/>
      <c r="J1055" s="545"/>
      <c r="K1055" s="546"/>
      <c r="L1055" s="547"/>
      <c r="M1055" s="548"/>
      <c r="N1055" s="549"/>
      <c r="O1055" s="550"/>
      <c r="P1055" s="551"/>
      <c r="Q1055" s="522"/>
    </row>
    <row r="1056" spans="2:17" ht="22.5" customHeight="1" thickTop="1">
      <c r="B1056" s="121"/>
      <c r="C1056" s="111" t="s">
        <v>1711</v>
      </c>
      <c r="D1056" s="1076" t="s">
        <v>1710</v>
      </c>
      <c r="E1056" s="1077" t="s">
        <v>841</v>
      </c>
      <c r="F1056" s="1078"/>
      <c r="G1056" s="747"/>
      <c r="H1056" s="747"/>
      <c r="I1056" s="382"/>
      <c r="J1056" s="462"/>
      <c r="K1056" s="463"/>
      <c r="L1056" s="486"/>
      <c r="M1056" s="465">
        <f t="shared" ref="M1056:Q1056" si="945">M1057+M1068+M1072+M1082+M1091+M1095</f>
        <v>0</v>
      </c>
      <c r="N1056" s="466">
        <f t="shared" si="945"/>
        <v>0</v>
      </c>
      <c r="O1056" s="467">
        <f t="shared" si="945"/>
        <v>0</v>
      </c>
      <c r="P1056" s="269" t="e">
        <f>ROUND(O1056/I1056,4)</f>
        <v>#DIV/0!</v>
      </c>
      <c r="Q1056" s="382">
        <f t="shared" si="945"/>
        <v>0</v>
      </c>
    </row>
    <row r="1057" spans="2:17">
      <c r="B1057" s="590"/>
      <c r="C1057" s="591" t="s">
        <v>36</v>
      </c>
      <c r="D1057" s="1088" t="s">
        <v>710</v>
      </c>
      <c r="E1057" s="1088"/>
      <c r="F1057" s="1088"/>
      <c r="G1057" s="769"/>
      <c r="H1057" s="769"/>
      <c r="I1057" s="592"/>
      <c r="J1057" s="593"/>
      <c r="K1057" s="594"/>
      <c r="L1057" s="595"/>
      <c r="M1057" s="596">
        <f t="shared" ref="M1057:Q1057" si="946">SUM(M1058:M1067)</f>
        <v>0</v>
      </c>
      <c r="N1057" s="597">
        <f t="shared" si="946"/>
        <v>0</v>
      </c>
      <c r="O1057" s="598">
        <f t="shared" si="946"/>
        <v>0</v>
      </c>
      <c r="P1057" s="261" t="e">
        <f>ROUND(O1057/I1057,4)</f>
        <v>#DIV/0!</v>
      </c>
      <c r="Q1057" s="592">
        <f t="shared" si="946"/>
        <v>0</v>
      </c>
    </row>
    <row r="1058" spans="2:17">
      <c r="B1058" s="87" t="s">
        <v>2754</v>
      </c>
      <c r="C1058" s="88" t="s">
        <v>38</v>
      </c>
      <c r="D1058" s="599" t="s">
        <v>1712</v>
      </c>
      <c r="E1058" s="600" t="s">
        <v>1713</v>
      </c>
      <c r="F1058" s="770" t="s">
        <v>2</v>
      </c>
      <c r="G1058" s="777"/>
      <c r="H1058" s="363"/>
      <c r="I1058" s="406"/>
      <c r="J1058" s="339">
        <v>0</v>
      </c>
      <c r="K1058" s="340"/>
      <c r="L1058" s="341">
        <f t="shared" ref="L1058:L1067" si="947">ROUND(J1058+K1058,2)</f>
        <v>0</v>
      </c>
      <c r="M1058" s="342">
        <v>0</v>
      </c>
      <c r="N1058" s="343">
        <f t="shared" ref="N1058:N1067" si="948">ROUND(K1058*H1058,2)</f>
        <v>0</v>
      </c>
      <c r="O1058" s="344">
        <f t="shared" ref="O1058:O1067" si="949">ROUND(M1058+N1058,2)</f>
        <v>0</v>
      </c>
      <c r="P1058" s="51" t="e">
        <f t="shared" ref="P1058:P1067" si="950">ROUND(O1058/I1058,4)</f>
        <v>#DIV/0!</v>
      </c>
      <c r="Q1058" s="338">
        <f t="shared" ref="Q1058:Q1067" si="951">ROUND(I1058-O1058,2)</f>
        <v>0</v>
      </c>
    </row>
    <row r="1059" spans="2:17" ht="22.5">
      <c r="B1059" s="87" t="s">
        <v>2755</v>
      </c>
      <c r="C1059" s="88" t="s">
        <v>41</v>
      </c>
      <c r="D1059" s="599" t="s">
        <v>1712</v>
      </c>
      <c r="E1059" s="601" t="s">
        <v>1714</v>
      </c>
      <c r="F1059" s="774" t="s">
        <v>2</v>
      </c>
      <c r="G1059" s="777"/>
      <c r="H1059" s="363"/>
      <c r="I1059" s="406"/>
      <c r="J1059" s="339">
        <v>0</v>
      </c>
      <c r="K1059" s="340"/>
      <c r="L1059" s="341">
        <f t="shared" si="947"/>
        <v>0</v>
      </c>
      <c r="M1059" s="342">
        <v>0</v>
      </c>
      <c r="N1059" s="343">
        <f t="shared" si="948"/>
        <v>0</v>
      </c>
      <c r="O1059" s="344">
        <f t="shared" si="949"/>
        <v>0</v>
      </c>
      <c r="P1059" s="51" t="e">
        <f t="shared" si="950"/>
        <v>#DIV/0!</v>
      </c>
      <c r="Q1059" s="338">
        <f t="shared" si="951"/>
        <v>0</v>
      </c>
    </row>
    <row r="1060" spans="2:17">
      <c r="B1060" s="87" t="s">
        <v>2756</v>
      </c>
      <c r="C1060" s="88" t="s">
        <v>43</v>
      </c>
      <c r="D1060" s="599" t="s">
        <v>1712</v>
      </c>
      <c r="E1060" s="601" t="s">
        <v>1715</v>
      </c>
      <c r="F1060" s="774" t="s">
        <v>2</v>
      </c>
      <c r="G1060" s="777"/>
      <c r="H1060" s="363"/>
      <c r="I1060" s="406"/>
      <c r="J1060" s="339">
        <v>0</v>
      </c>
      <c r="K1060" s="340"/>
      <c r="L1060" s="341">
        <f t="shared" si="947"/>
        <v>0</v>
      </c>
      <c r="M1060" s="342">
        <v>0</v>
      </c>
      <c r="N1060" s="343">
        <f t="shared" si="948"/>
        <v>0</v>
      </c>
      <c r="O1060" s="344">
        <f t="shared" si="949"/>
        <v>0</v>
      </c>
      <c r="P1060" s="51" t="e">
        <f t="shared" si="950"/>
        <v>#DIV/0!</v>
      </c>
      <c r="Q1060" s="338">
        <f t="shared" si="951"/>
        <v>0</v>
      </c>
    </row>
    <row r="1061" spans="2:17">
      <c r="B1061" s="87" t="s">
        <v>2757</v>
      </c>
      <c r="C1061" s="88" t="s">
        <v>45</v>
      </c>
      <c r="D1061" s="599" t="s">
        <v>1712</v>
      </c>
      <c r="E1061" s="601" t="s">
        <v>1716</v>
      </c>
      <c r="F1061" s="774" t="s">
        <v>2</v>
      </c>
      <c r="G1061" s="777"/>
      <c r="H1061" s="363"/>
      <c r="I1061" s="406"/>
      <c r="J1061" s="339">
        <v>0</v>
      </c>
      <c r="K1061" s="340"/>
      <c r="L1061" s="341">
        <f t="shared" si="947"/>
        <v>0</v>
      </c>
      <c r="M1061" s="342">
        <v>0</v>
      </c>
      <c r="N1061" s="343">
        <f t="shared" si="948"/>
        <v>0</v>
      </c>
      <c r="O1061" s="344">
        <f t="shared" si="949"/>
        <v>0</v>
      </c>
      <c r="P1061" s="51" t="e">
        <f t="shared" si="950"/>
        <v>#DIV/0!</v>
      </c>
      <c r="Q1061" s="338">
        <f t="shared" si="951"/>
        <v>0</v>
      </c>
    </row>
    <row r="1062" spans="2:17">
      <c r="B1062" s="87" t="s">
        <v>2758</v>
      </c>
      <c r="C1062" s="88" t="s">
        <v>47</v>
      </c>
      <c r="D1062" s="599" t="s">
        <v>1712</v>
      </c>
      <c r="E1062" s="602" t="s">
        <v>1717</v>
      </c>
      <c r="F1062" s="608" t="s">
        <v>2</v>
      </c>
      <c r="G1062" s="777"/>
      <c r="H1062" s="363"/>
      <c r="I1062" s="406"/>
      <c r="J1062" s="339">
        <v>0</v>
      </c>
      <c r="K1062" s="340"/>
      <c r="L1062" s="341">
        <f t="shared" si="947"/>
        <v>0</v>
      </c>
      <c r="M1062" s="342">
        <v>0</v>
      </c>
      <c r="N1062" s="343">
        <f t="shared" si="948"/>
        <v>0</v>
      </c>
      <c r="O1062" s="344">
        <f t="shared" si="949"/>
        <v>0</v>
      </c>
      <c r="P1062" s="51" t="e">
        <f t="shared" si="950"/>
        <v>#DIV/0!</v>
      </c>
      <c r="Q1062" s="338">
        <f t="shared" si="951"/>
        <v>0</v>
      </c>
    </row>
    <row r="1063" spans="2:17">
      <c r="B1063" s="87" t="s">
        <v>2759</v>
      </c>
      <c r="C1063" s="88" t="s">
        <v>49</v>
      </c>
      <c r="D1063" s="599" t="s">
        <v>1712</v>
      </c>
      <c r="E1063" s="602" t="s">
        <v>1718</v>
      </c>
      <c r="F1063" s="608" t="s">
        <v>2</v>
      </c>
      <c r="G1063" s="777"/>
      <c r="H1063" s="363"/>
      <c r="I1063" s="406"/>
      <c r="J1063" s="339">
        <v>0</v>
      </c>
      <c r="K1063" s="340"/>
      <c r="L1063" s="341">
        <f t="shared" si="947"/>
        <v>0</v>
      </c>
      <c r="M1063" s="342">
        <v>0</v>
      </c>
      <c r="N1063" s="343">
        <f t="shared" si="948"/>
        <v>0</v>
      </c>
      <c r="O1063" s="344">
        <f t="shared" si="949"/>
        <v>0</v>
      </c>
      <c r="P1063" s="51" t="e">
        <f t="shared" si="950"/>
        <v>#DIV/0!</v>
      </c>
      <c r="Q1063" s="338">
        <f t="shared" si="951"/>
        <v>0</v>
      </c>
    </row>
    <row r="1064" spans="2:17">
      <c r="B1064" s="87" t="s">
        <v>2760</v>
      </c>
      <c r="C1064" s="88" t="s">
        <v>51</v>
      </c>
      <c r="D1064" s="599" t="s">
        <v>1712</v>
      </c>
      <c r="E1064" s="602" t="s">
        <v>1719</v>
      </c>
      <c r="F1064" s="608" t="s">
        <v>2</v>
      </c>
      <c r="G1064" s="777"/>
      <c r="H1064" s="363"/>
      <c r="I1064" s="406"/>
      <c r="J1064" s="339">
        <v>0</v>
      </c>
      <c r="K1064" s="340"/>
      <c r="L1064" s="341">
        <f t="shared" si="947"/>
        <v>0</v>
      </c>
      <c r="M1064" s="342">
        <v>0</v>
      </c>
      <c r="N1064" s="343">
        <f t="shared" si="948"/>
        <v>0</v>
      </c>
      <c r="O1064" s="344">
        <f t="shared" si="949"/>
        <v>0</v>
      </c>
      <c r="P1064" s="51" t="e">
        <f t="shared" si="950"/>
        <v>#DIV/0!</v>
      </c>
      <c r="Q1064" s="338">
        <f t="shared" si="951"/>
        <v>0</v>
      </c>
    </row>
    <row r="1065" spans="2:17" ht="22.5">
      <c r="B1065" s="87" t="s">
        <v>2761</v>
      </c>
      <c r="C1065" s="88" t="s">
        <v>53</v>
      </c>
      <c r="D1065" s="599" t="s">
        <v>1712</v>
      </c>
      <c r="E1065" s="602" t="s">
        <v>1720</v>
      </c>
      <c r="F1065" s="608" t="s">
        <v>2</v>
      </c>
      <c r="G1065" s="777"/>
      <c r="H1065" s="363"/>
      <c r="I1065" s="406"/>
      <c r="J1065" s="339">
        <v>0</v>
      </c>
      <c r="K1065" s="340"/>
      <c r="L1065" s="341">
        <f t="shared" si="947"/>
        <v>0</v>
      </c>
      <c r="M1065" s="342">
        <v>0</v>
      </c>
      <c r="N1065" s="343">
        <f t="shared" si="948"/>
        <v>0</v>
      </c>
      <c r="O1065" s="344">
        <f t="shared" si="949"/>
        <v>0</v>
      </c>
      <c r="P1065" s="51" t="e">
        <f t="shared" si="950"/>
        <v>#DIV/0!</v>
      </c>
      <c r="Q1065" s="338">
        <f t="shared" si="951"/>
        <v>0</v>
      </c>
    </row>
    <row r="1066" spans="2:17">
      <c r="B1066" s="87" t="s">
        <v>2762</v>
      </c>
      <c r="C1066" s="88" t="s">
        <v>55</v>
      </c>
      <c r="D1066" s="599" t="s">
        <v>1712</v>
      </c>
      <c r="E1066" s="602" t="s">
        <v>1721</v>
      </c>
      <c r="F1066" s="608" t="s">
        <v>2</v>
      </c>
      <c r="G1066" s="777"/>
      <c r="H1066" s="363"/>
      <c r="I1066" s="406"/>
      <c r="J1066" s="339">
        <v>0</v>
      </c>
      <c r="K1066" s="340"/>
      <c r="L1066" s="341">
        <f t="shared" si="947"/>
        <v>0</v>
      </c>
      <c r="M1066" s="342">
        <v>0</v>
      </c>
      <c r="N1066" s="343">
        <f t="shared" si="948"/>
        <v>0</v>
      </c>
      <c r="O1066" s="344">
        <f t="shared" si="949"/>
        <v>0</v>
      </c>
      <c r="P1066" s="51" t="e">
        <f t="shared" si="950"/>
        <v>#DIV/0!</v>
      </c>
      <c r="Q1066" s="338">
        <f t="shared" si="951"/>
        <v>0</v>
      </c>
    </row>
    <row r="1067" spans="2:17" ht="22.5">
      <c r="B1067" s="87" t="s">
        <v>2763</v>
      </c>
      <c r="C1067" s="88" t="s">
        <v>57</v>
      </c>
      <c r="D1067" s="599" t="s">
        <v>1712</v>
      </c>
      <c r="E1067" s="602" t="s">
        <v>1722</v>
      </c>
      <c r="F1067" s="774" t="s">
        <v>2</v>
      </c>
      <c r="G1067" s="777"/>
      <c r="H1067" s="363"/>
      <c r="I1067" s="406"/>
      <c r="J1067" s="339">
        <v>0</v>
      </c>
      <c r="K1067" s="340"/>
      <c r="L1067" s="341">
        <f t="shared" si="947"/>
        <v>0</v>
      </c>
      <c r="M1067" s="342">
        <v>0</v>
      </c>
      <c r="N1067" s="343">
        <f t="shared" si="948"/>
        <v>0</v>
      </c>
      <c r="O1067" s="344">
        <f t="shared" si="949"/>
        <v>0</v>
      </c>
      <c r="P1067" s="51" t="e">
        <f t="shared" si="950"/>
        <v>#DIV/0!</v>
      </c>
      <c r="Q1067" s="338">
        <f t="shared" si="951"/>
        <v>0</v>
      </c>
    </row>
    <row r="1068" spans="2:17">
      <c r="B1068" s="590"/>
      <c r="C1068" s="591" t="s">
        <v>77</v>
      </c>
      <c r="D1068" s="1088" t="s">
        <v>405</v>
      </c>
      <c r="E1068" s="1088"/>
      <c r="F1068" s="1088"/>
      <c r="G1068" s="769"/>
      <c r="H1068" s="769"/>
      <c r="I1068" s="592"/>
      <c r="J1068" s="593"/>
      <c r="K1068" s="594"/>
      <c r="L1068" s="595"/>
      <c r="M1068" s="596">
        <f t="shared" ref="M1068:Q1068" si="952">SUM(M1069:M1071)</f>
        <v>0</v>
      </c>
      <c r="N1068" s="597">
        <f t="shared" si="952"/>
        <v>0</v>
      </c>
      <c r="O1068" s="598">
        <f t="shared" si="952"/>
        <v>0</v>
      </c>
      <c r="P1068" s="261" t="e">
        <f>ROUND(O1068/I1068,4)</f>
        <v>#DIV/0!</v>
      </c>
      <c r="Q1068" s="592">
        <f t="shared" si="952"/>
        <v>0</v>
      </c>
    </row>
    <row r="1069" spans="2:17">
      <c r="B1069" s="603" t="s">
        <v>2764</v>
      </c>
      <c r="C1069" s="604" t="s">
        <v>79</v>
      </c>
      <c r="D1069" s="599" t="s">
        <v>1712</v>
      </c>
      <c r="E1069" s="601" t="s">
        <v>1723</v>
      </c>
      <c r="F1069" s="136" t="s">
        <v>2</v>
      </c>
      <c r="G1069" s="777"/>
      <c r="H1069" s="363"/>
      <c r="I1069" s="406"/>
      <c r="J1069" s="339">
        <v>0</v>
      </c>
      <c r="K1069" s="340"/>
      <c r="L1069" s="341">
        <f t="shared" ref="L1069:L1071" si="953">ROUND(J1069+K1069,2)</f>
        <v>0</v>
      </c>
      <c r="M1069" s="342">
        <v>0</v>
      </c>
      <c r="N1069" s="343">
        <f t="shared" ref="N1069:N1071" si="954">ROUND(K1069*H1069,2)</f>
        <v>0</v>
      </c>
      <c r="O1069" s="344">
        <f t="shared" ref="O1069:O1071" si="955">ROUND(M1069+N1069,2)</f>
        <v>0</v>
      </c>
      <c r="P1069" s="51" t="e">
        <f t="shared" ref="P1069:P1071" si="956">ROUND(O1069/I1069,4)</f>
        <v>#DIV/0!</v>
      </c>
      <c r="Q1069" s="338">
        <f t="shared" ref="Q1069:Q1071" si="957">ROUND(I1069-O1069,2)</f>
        <v>0</v>
      </c>
    </row>
    <row r="1070" spans="2:17" ht="22.5">
      <c r="B1070" s="603" t="s">
        <v>2765</v>
      </c>
      <c r="C1070" s="604" t="s">
        <v>81</v>
      </c>
      <c r="D1070" s="599" t="s">
        <v>1712</v>
      </c>
      <c r="E1070" s="602" t="s">
        <v>1724</v>
      </c>
      <c r="F1070" s="136" t="s">
        <v>2</v>
      </c>
      <c r="G1070" s="777"/>
      <c r="H1070" s="363"/>
      <c r="I1070" s="406"/>
      <c r="J1070" s="339">
        <v>0</v>
      </c>
      <c r="K1070" s="340"/>
      <c r="L1070" s="341">
        <f t="shared" si="953"/>
        <v>0</v>
      </c>
      <c r="M1070" s="342">
        <v>0</v>
      </c>
      <c r="N1070" s="343">
        <f t="shared" si="954"/>
        <v>0</v>
      </c>
      <c r="O1070" s="344">
        <f t="shared" si="955"/>
        <v>0</v>
      </c>
      <c r="P1070" s="51" t="e">
        <f t="shared" si="956"/>
        <v>#DIV/0!</v>
      </c>
      <c r="Q1070" s="338">
        <f t="shared" si="957"/>
        <v>0</v>
      </c>
    </row>
    <row r="1071" spans="2:17" ht="22.5">
      <c r="B1071" s="603" t="s">
        <v>2766</v>
      </c>
      <c r="C1071" s="604" t="s">
        <v>83</v>
      </c>
      <c r="D1071" s="599" t="s">
        <v>1712</v>
      </c>
      <c r="E1071" s="602" t="s">
        <v>1725</v>
      </c>
      <c r="F1071" s="136" t="s">
        <v>2</v>
      </c>
      <c r="G1071" s="777"/>
      <c r="H1071" s="363"/>
      <c r="I1071" s="406"/>
      <c r="J1071" s="339">
        <v>0</v>
      </c>
      <c r="K1071" s="340"/>
      <c r="L1071" s="341">
        <f t="shared" si="953"/>
        <v>0</v>
      </c>
      <c r="M1071" s="342">
        <v>0</v>
      </c>
      <c r="N1071" s="343">
        <f t="shared" si="954"/>
        <v>0</v>
      </c>
      <c r="O1071" s="344">
        <f t="shared" si="955"/>
        <v>0</v>
      </c>
      <c r="P1071" s="51" t="e">
        <f t="shared" si="956"/>
        <v>#DIV/0!</v>
      </c>
      <c r="Q1071" s="338">
        <f t="shared" si="957"/>
        <v>0</v>
      </c>
    </row>
    <row r="1072" spans="2:17">
      <c r="B1072" s="590"/>
      <c r="C1072" s="591" t="s">
        <v>582</v>
      </c>
      <c r="D1072" s="1088" t="s">
        <v>720</v>
      </c>
      <c r="E1072" s="1088"/>
      <c r="F1072" s="1088"/>
      <c r="G1072" s="769"/>
      <c r="H1072" s="769"/>
      <c r="I1072" s="592"/>
      <c r="J1072" s="593"/>
      <c r="K1072" s="594"/>
      <c r="L1072" s="595"/>
      <c r="M1072" s="596">
        <f t="shared" ref="M1072:Q1072" si="958">SUM(M1073:M1081)</f>
        <v>0</v>
      </c>
      <c r="N1072" s="597">
        <f t="shared" si="958"/>
        <v>0</v>
      </c>
      <c r="O1072" s="598">
        <f t="shared" si="958"/>
        <v>0</v>
      </c>
      <c r="P1072" s="261" t="e">
        <f>ROUND(O1072/I1072,4)</f>
        <v>#DIV/0!</v>
      </c>
      <c r="Q1072" s="592">
        <f t="shared" si="958"/>
        <v>0</v>
      </c>
    </row>
    <row r="1073" spans="2:17">
      <c r="B1073" s="87" t="s">
        <v>2767</v>
      </c>
      <c r="C1073" s="88" t="s">
        <v>584</v>
      </c>
      <c r="D1073" s="599" t="s">
        <v>1712</v>
      </c>
      <c r="E1073" s="600" t="s">
        <v>1713</v>
      </c>
      <c r="F1073" s="770" t="s">
        <v>2</v>
      </c>
      <c r="G1073" s="777"/>
      <c r="H1073" s="363"/>
      <c r="I1073" s="406"/>
      <c r="J1073" s="339">
        <v>0</v>
      </c>
      <c r="K1073" s="340"/>
      <c r="L1073" s="341">
        <f t="shared" ref="L1073:L1081" si="959">ROUND(J1073+K1073,2)</f>
        <v>0</v>
      </c>
      <c r="M1073" s="342">
        <v>0</v>
      </c>
      <c r="N1073" s="343">
        <f t="shared" ref="N1073:N1081" si="960">ROUND(K1073*H1073,2)</f>
        <v>0</v>
      </c>
      <c r="O1073" s="344">
        <f t="shared" ref="O1073:O1081" si="961">ROUND(M1073+N1073,2)</f>
        <v>0</v>
      </c>
      <c r="P1073" s="51" t="e">
        <f t="shared" ref="P1073:P1081" si="962">ROUND(O1073/I1073,4)</f>
        <v>#DIV/0!</v>
      </c>
      <c r="Q1073" s="338">
        <f t="shared" ref="Q1073:Q1081" si="963">ROUND(I1073-O1073,2)</f>
        <v>0</v>
      </c>
    </row>
    <row r="1074" spans="2:17" ht="22.5">
      <c r="B1074" s="87" t="s">
        <v>2768</v>
      </c>
      <c r="C1074" s="88" t="s">
        <v>585</v>
      </c>
      <c r="D1074" s="599" t="s">
        <v>1712</v>
      </c>
      <c r="E1074" s="601" t="s">
        <v>1714</v>
      </c>
      <c r="F1074" s="774" t="s">
        <v>2</v>
      </c>
      <c r="G1074" s="777"/>
      <c r="H1074" s="363"/>
      <c r="I1074" s="406"/>
      <c r="J1074" s="339">
        <v>0</v>
      </c>
      <c r="K1074" s="340"/>
      <c r="L1074" s="341">
        <f t="shared" si="959"/>
        <v>0</v>
      </c>
      <c r="M1074" s="342">
        <v>0</v>
      </c>
      <c r="N1074" s="343">
        <f t="shared" si="960"/>
        <v>0</v>
      </c>
      <c r="O1074" s="344">
        <f t="shared" si="961"/>
        <v>0</v>
      </c>
      <c r="P1074" s="51" t="e">
        <f t="shared" si="962"/>
        <v>#DIV/0!</v>
      </c>
      <c r="Q1074" s="338">
        <f t="shared" si="963"/>
        <v>0</v>
      </c>
    </row>
    <row r="1075" spans="2:17">
      <c r="B1075" s="87" t="s">
        <v>2769</v>
      </c>
      <c r="C1075" s="88" t="s">
        <v>586</v>
      </c>
      <c r="D1075" s="599" t="s">
        <v>1712</v>
      </c>
      <c r="E1075" s="601" t="s">
        <v>1715</v>
      </c>
      <c r="F1075" s="774" t="s">
        <v>2</v>
      </c>
      <c r="G1075" s="777"/>
      <c r="H1075" s="363"/>
      <c r="I1075" s="406"/>
      <c r="J1075" s="339">
        <v>0</v>
      </c>
      <c r="K1075" s="340"/>
      <c r="L1075" s="341">
        <f t="shared" si="959"/>
        <v>0</v>
      </c>
      <c r="M1075" s="342">
        <v>0</v>
      </c>
      <c r="N1075" s="343">
        <f t="shared" si="960"/>
        <v>0</v>
      </c>
      <c r="O1075" s="344">
        <f t="shared" si="961"/>
        <v>0</v>
      </c>
      <c r="P1075" s="51" t="e">
        <f t="shared" si="962"/>
        <v>#DIV/0!</v>
      </c>
      <c r="Q1075" s="338">
        <f t="shared" si="963"/>
        <v>0</v>
      </c>
    </row>
    <row r="1076" spans="2:17">
      <c r="B1076" s="87" t="s">
        <v>2770</v>
      </c>
      <c r="C1076" s="88" t="s">
        <v>587</v>
      </c>
      <c r="D1076" s="599" t="s">
        <v>1712</v>
      </c>
      <c r="E1076" s="601" t="s">
        <v>1716</v>
      </c>
      <c r="F1076" s="774" t="s">
        <v>2</v>
      </c>
      <c r="G1076" s="777"/>
      <c r="H1076" s="363"/>
      <c r="I1076" s="406"/>
      <c r="J1076" s="339">
        <v>0</v>
      </c>
      <c r="K1076" s="340"/>
      <c r="L1076" s="341">
        <f t="shared" si="959"/>
        <v>0</v>
      </c>
      <c r="M1076" s="342">
        <v>0</v>
      </c>
      <c r="N1076" s="343">
        <f t="shared" si="960"/>
        <v>0</v>
      </c>
      <c r="O1076" s="344">
        <f t="shared" si="961"/>
        <v>0</v>
      </c>
      <c r="P1076" s="51" t="e">
        <f t="shared" si="962"/>
        <v>#DIV/0!</v>
      </c>
      <c r="Q1076" s="338">
        <f t="shared" si="963"/>
        <v>0</v>
      </c>
    </row>
    <row r="1077" spans="2:17" ht="22.5">
      <c r="B1077" s="87" t="s">
        <v>2771</v>
      </c>
      <c r="C1077" s="88" t="s">
        <v>588</v>
      </c>
      <c r="D1077" s="599" t="s">
        <v>1712</v>
      </c>
      <c r="E1077" s="601" t="s">
        <v>1726</v>
      </c>
      <c r="F1077" s="136" t="s">
        <v>2</v>
      </c>
      <c r="G1077" s="777"/>
      <c r="H1077" s="363"/>
      <c r="I1077" s="406"/>
      <c r="J1077" s="339">
        <v>0</v>
      </c>
      <c r="K1077" s="340"/>
      <c r="L1077" s="341">
        <f t="shared" si="959"/>
        <v>0</v>
      </c>
      <c r="M1077" s="342">
        <v>0</v>
      </c>
      <c r="N1077" s="343">
        <f t="shared" si="960"/>
        <v>0</v>
      </c>
      <c r="O1077" s="344">
        <f t="shared" si="961"/>
        <v>0</v>
      </c>
      <c r="P1077" s="51" t="e">
        <f t="shared" si="962"/>
        <v>#DIV/0!</v>
      </c>
      <c r="Q1077" s="338">
        <f t="shared" si="963"/>
        <v>0</v>
      </c>
    </row>
    <row r="1078" spans="2:17" ht="22.5">
      <c r="B1078" s="87" t="s">
        <v>2772</v>
      </c>
      <c r="C1078" s="88" t="s">
        <v>1727</v>
      </c>
      <c r="D1078" s="599" t="s">
        <v>1712</v>
      </c>
      <c r="E1078" s="601" t="s">
        <v>1728</v>
      </c>
      <c r="F1078" s="136" t="s">
        <v>2</v>
      </c>
      <c r="G1078" s="777"/>
      <c r="H1078" s="363"/>
      <c r="I1078" s="406"/>
      <c r="J1078" s="339">
        <v>0</v>
      </c>
      <c r="K1078" s="340"/>
      <c r="L1078" s="341">
        <f t="shared" si="959"/>
        <v>0</v>
      </c>
      <c r="M1078" s="342">
        <v>0</v>
      </c>
      <c r="N1078" s="343">
        <f t="shared" si="960"/>
        <v>0</v>
      </c>
      <c r="O1078" s="344">
        <f t="shared" si="961"/>
        <v>0</v>
      </c>
      <c r="P1078" s="51" t="e">
        <f t="shared" si="962"/>
        <v>#DIV/0!</v>
      </c>
      <c r="Q1078" s="338">
        <f t="shared" si="963"/>
        <v>0</v>
      </c>
    </row>
    <row r="1079" spans="2:17">
      <c r="B1079" s="87" t="s">
        <v>2773</v>
      </c>
      <c r="C1079" s="88" t="s">
        <v>1729</v>
      </c>
      <c r="D1079" s="599" t="s">
        <v>1712</v>
      </c>
      <c r="E1079" s="602" t="s">
        <v>1730</v>
      </c>
      <c r="F1079" s="136" t="s">
        <v>2</v>
      </c>
      <c r="G1079" s="777"/>
      <c r="H1079" s="363"/>
      <c r="I1079" s="406"/>
      <c r="J1079" s="339">
        <v>0</v>
      </c>
      <c r="K1079" s="340"/>
      <c r="L1079" s="341">
        <f t="shared" si="959"/>
        <v>0</v>
      </c>
      <c r="M1079" s="342">
        <v>0</v>
      </c>
      <c r="N1079" s="343">
        <f t="shared" si="960"/>
        <v>0</v>
      </c>
      <c r="O1079" s="344">
        <f t="shared" si="961"/>
        <v>0</v>
      </c>
      <c r="P1079" s="51" t="e">
        <f t="shared" si="962"/>
        <v>#DIV/0!</v>
      </c>
      <c r="Q1079" s="338">
        <f t="shared" si="963"/>
        <v>0</v>
      </c>
    </row>
    <row r="1080" spans="2:17" ht="22.5">
      <c r="B1080" s="87" t="s">
        <v>2774</v>
      </c>
      <c r="C1080" s="88" t="s">
        <v>1731</v>
      </c>
      <c r="D1080" s="599" t="s">
        <v>1712</v>
      </c>
      <c r="E1080" s="602" t="s">
        <v>1725</v>
      </c>
      <c r="F1080" s="136" t="s">
        <v>2</v>
      </c>
      <c r="G1080" s="777"/>
      <c r="H1080" s="363"/>
      <c r="I1080" s="406"/>
      <c r="J1080" s="339">
        <v>0</v>
      </c>
      <c r="K1080" s="340"/>
      <c r="L1080" s="341">
        <f t="shared" si="959"/>
        <v>0</v>
      </c>
      <c r="M1080" s="342">
        <v>0</v>
      </c>
      <c r="N1080" s="343">
        <f t="shared" si="960"/>
        <v>0</v>
      </c>
      <c r="O1080" s="344">
        <f t="shared" si="961"/>
        <v>0</v>
      </c>
      <c r="P1080" s="51" t="e">
        <f t="shared" si="962"/>
        <v>#DIV/0!</v>
      </c>
      <c r="Q1080" s="338">
        <f t="shared" si="963"/>
        <v>0</v>
      </c>
    </row>
    <row r="1081" spans="2:17" ht="22.5">
      <c r="B1081" s="87" t="s">
        <v>2775</v>
      </c>
      <c r="C1081" s="88" t="s">
        <v>1732</v>
      </c>
      <c r="D1081" s="599" t="s">
        <v>1712</v>
      </c>
      <c r="E1081" s="602" t="s">
        <v>1733</v>
      </c>
      <c r="F1081" s="136" t="s">
        <v>2</v>
      </c>
      <c r="G1081" s="777"/>
      <c r="H1081" s="363"/>
      <c r="I1081" s="406"/>
      <c r="J1081" s="339">
        <v>0</v>
      </c>
      <c r="K1081" s="340"/>
      <c r="L1081" s="341">
        <f t="shared" si="959"/>
        <v>0</v>
      </c>
      <c r="M1081" s="342">
        <v>0</v>
      </c>
      <c r="N1081" s="343">
        <f t="shared" si="960"/>
        <v>0</v>
      </c>
      <c r="O1081" s="344">
        <f t="shared" si="961"/>
        <v>0</v>
      </c>
      <c r="P1081" s="51" t="e">
        <f t="shared" si="962"/>
        <v>#DIV/0!</v>
      </c>
      <c r="Q1081" s="338">
        <f t="shared" si="963"/>
        <v>0</v>
      </c>
    </row>
    <row r="1082" spans="2:17" ht="15" customHeight="1">
      <c r="B1082" s="590"/>
      <c r="C1082" s="591" t="s">
        <v>589</v>
      </c>
      <c r="D1082" s="1088" t="s">
        <v>1734</v>
      </c>
      <c r="E1082" s="1088"/>
      <c r="F1082" s="1088"/>
      <c r="G1082" s="769"/>
      <c r="H1082" s="769"/>
      <c r="I1082" s="592"/>
      <c r="J1082" s="593"/>
      <c r="K1082" s="594"/>
      <c r="L1082" s="595"/>
      <c r="M1082" s="596">
        <f t="shared" ref="M1082:Q1082" si="964">SUM(M1083:M1090)</f>
        <v>0</v>
      </c>
      <c r="N1082" s="597">
        <f t="shared" si="964"/>
        <v>0</v>
      </c>
      <c r="O1082" s="598">
        <f t="shared" si="964"/>
        <v>0</v>
      </c>
      <c r="P1082" s="261" t="e">
        <f>ROUND(O1082/I1082,4)</f>
        <v>#DIV/0!</v>
      </c>
      <c r="Q1082" s="592">
        <f t="shared" si="964"/>
        <v>0</v>
      </c>
    </row>
    <row r="1083" spans="2:17">
      <c r="B1083" s="87" t="s">
        <v>2776</v>
      </c>
      <c r="C1083" s="88" t="s">
        <v>591</v>
      </c>
      <c r="D1083" s="599" t="s">
        <v>1712</v>
      </c>
      <c r="E1083" s="600" t="s">
        <v>1713</v>
      </c>
      <c r="F1083" s="770" t="s">
        <v>2</v>
      </c>
      <c r="G1083" s="777"/>
      <c r="H1083" s="363"/>
      <c r="I1083" s="406"/>
      <c r="J1083" s="339">
        <v>0</v>
      </c>
      <c r="K1083" s="340"/>
      <c r="L1083" s="341">
        <f t="shared" ref="L1083:L1090" si="965">ROUND(J1083+K1083,2)</f>
        <v>0</v>
      </c>
      <c r="M1083" s="342">
        <v>0</v>
      </c>
      <c r="N1083" s="343">
        <f t="shared" ref="N1083:N1090" si="966">ROUND(K1083*H1083,2)</f>
        <v>0</v>
      </c>
      <c r="O1083" s="344">
        <f t="shared" ref="O1083:O1090" si="967">ROUND(M1083+N1083,2)</f>
        <v>0</v>
      </c>
      <c r="P1083" s="51" t="e">
        <f t="shared" ref="P1083:P1090" si="968">ROUND(O1083/I1083,4)</f>
        <v>#DIV/0!</v>
      </c>
      <c r="Q1083" s="338">
        <f t="shared" ref="Q1083:Q1090" si="969">ROUND(I1083-O1083,2)</f>
        <v>0</v>
      </c>
    </row>
    <row r="1084" spans="2:17" ht="22.5">
      <c r="B1084" s="87" t="s">
        <v>2777</v>
      </c>
      <c r="C1084" s="88" t="s">
        <v>592</v>
      </c>
      <c r="D1084" s="599" t="s">
        <v>1712</v>
      </c>
      <c r="E1084" s="601" t="s">
        <v>1714</v>
      </c>
      <c r="F1084" s="774" t="s">
        <v>2</v>
      </c>
      <c r="G1084" s="777"/>
      <c r="H1084" s="363"/>
      <c r="I1084" s="406"/>
      <c r="J1084" s="339">
        <v>0</v>
      </c>
      <c r="K1084" s="340"/>
      <c r="L1084" s="341">
        <f t="shared" si="965"/>
        <v>0</v>
      </c>
      <c r="M1084" s="342">
        <v>0</v>
      </c>
      <c r="N1084" s="343">
        <f t="shared" si="966"/>
        <v>0</v>
      </c>
      <c r="O1084" s="344">
        <f t="shared" si="967"/>
        <v>0</v>
      </c>
      <c r="P1084" s="51" t="e">
        <f t="shared" si="968"/>
        <v>#DIV/0!</v>
      </c>
      <c r="Q1084" s="338">
        <f t="shared" si="969"/>
        <v>0</v>
      </c>
    </row>
    <row r="1085" spans="2:17">
      <c r="B1085" s="87" t="s">
        <v>2778</v>
      </c>
      <c r="C1085" s="88" t="s">
        <v>593</v>
      </c>
      <c r="D1085" s="599" t="s">
        <v>1712</v>
      </c>
      <c r="E1085" s="601" t="s">
        <v>1715</v>
      </c>
      <c r="F1085" s="774" t="s">
        <v>2</v>
      </c>
      <c r="G1085" s="777"/>
      <c r="H1085" s="363"/>
      <c r="I1085" s="406"/>
      <c r="J1085" s="339">
        <v>0</v>
      </c>
      <c r="K1085" s="340"/>
      <c r="L1085" s="341">
        <f t="shared" si="965"/>
        <v>0</v>
      </c>
      <c r="M1085" s="342">
        <v>0</v>
      </c>
      <c r="N1085" s="343">
        <f t="shared" si="966"/>
        <v>0</v>
      </c>
      <c r="O1085" s="344">
        <f t="shared" si="967"/>
        <v>0</v>
      </c>
      <c r="P1085" s="51" t="e">
        <f t="shared" si="968"/>
        <v>#DIV/0!</v>
      </c>
      <c r="Q1085" s="338">
        <f t="shared" si="969"/>
        <v>0</v>
      </c>
    </row>
    <row r="1086" spans="2:17">
      <c r="B1086" s="87" t="s">
        <v>2779</v>
      </c>
      <c r="C1086" s="88" t="s">
        <v>594</v>
      </c>
      <c r="D1086" s="599" t="s">
        <v>1712</v>
      </c>
      <c r="E1086" s="601" t="s">
        <v>1716</v>
      </c>
      <c r="F1086" s="774" t="s">
        <v>2</v>
      </c>
      <c r="G1086" s="777"/>
      <c r="H1086" s="363"/>
      <c r="I1086" s="406"/>
      <c r="J1086" s="339">
        <v>0</v>
      </c>
      <c r="K1086" s="340"/>
      <c r="L1086" s="341">
        <f t="shared" si="965"/>
        <v>0</v>
      </c>
      <c r="M1086" s="342">
        <v>0</v>
      </c>
      <c r="N1086" s="343">
        <f t="shared" si="966"/>
        <v>0</v>
      </c>
      <c r="O1086" s="344">
        <f t="shared" si="967"/>
        <v>0</v>
      </c>
      <c r="P1086" s="51" t="e">
        <f t="shared" si="968"/>
        <v>#DIV/0!</v>
      </c>
      <c r="Q1086" s="338">
        <f t="shared" si="969"/>
        <v>0</v>
      </c>
    </row>
    <row r="1087" spans="2:17" ht="22.5">
      <c r="B1087" s="87" t="s">
        <v>2780</v>
      </c>
      <c r="C1087" s="88" t="s">
        <v>595</v>
      </c>
      <c r="D1087" s="599" t="s">
        <v>1712</v>
      </c>
      <c r="E1087" s="602" t="s">
        <v>1735</v>
      </c>
      <c r="F1087" s="608" t="s">
        <v>2</v>
      </c>
      <c r="G1087" s="777"/>
      <c r="H1087" s="363"/>
      <c r="I1087" s="406"/>
      <c r="J1087" s="339">
        <v>0</v>
      </c>
      <c r="K1087" s="340"/>
      <c r="L1087" s="341">
        <f t="shared" si="965"/>
        <v>0</v>
      </c>
      <c r="M1087" s="342">
        <v>0</v>
      </c>
      <c r="N1087" s="343">
        <f t="shared" si="966"/>
        <v>0</v>
      </c>
      <c r="O1087" s="344">
        <f t="shared" si="967"/>
        <v>0</v>
      </c>
      <c r="P1087" s="51" t="e">
        <f t="shared" si="968"/>
        <v>#DIV/0!</v>
      </c>
      <c r="Q1087" s="338">
        <f t="shared" si="969"/>
        <v>0</v>
      </c>
    </row>
    <row r="1088" spans="2:17">
      <c r="B1088" s="87" t="s">
        <v>2781</v>
      </c>
      <c r="C1088" s="88" t="s">
        <v>1736</v>
      </c>
      <c r="D1088" s="599" t="s">
        <v>1712</v>
      </c>
      <c r="E1088" s="602" t="s">
        <v>1737</v>
      </c>
      <c r="F1088" s="608" t="s">
        <v>2</v>
      </c>
      <c r="G1088" s="777"/>
      <c r="H1088" s="363"/>
      <c r="I1088" s="406"/>
      <c r="J1088" s="339">
        <v>0</v>
      </c>
      <c r="K1088" s="340"/>
      <c r="L1088" s="341">
        <f t="shared" si="965"/>
        <v>0</v>
      </c>
      <c r="M1088" s="342">
        <v>0</v>
      </c>
      <c r="N1088" s="343">
        <f t="shared" si="966"/>
        <v>0</v>
      </c>
      <c r="O1088" s="344">
        <f t="shared" si="967"/>
        <v>0</v>
      </c>
      <c r="P1088" s="51" t="e">
        <f t="shared" si="968"/>
        <v>#DIV/0!</v>
      </c>
      <c r="Q1088" s="338">
        <f t="shared" si="969"/>
        <v>0</v>
      </c>
    </row>
    <row r="1089" spans="2:17">
      <c r="B1089" s="87" t="s">
        <v>2782</v>
      </c>
      <c r="C1089" s="88" t="s">
        <v>1738</v>
      </c>
      <c r="D1089" s="599" t="s">
        <v>1712</v>
      </c>
      <c r="E1089" s="602" t="s">
        <v>1739</v>
      </c>
      <c r="F1089" s="608" t="s">
        <v>2</v>
      </c>
      <c r="G1089" s="777"/>
      <c r="H1089" s="363"/>
      <c r="I1089" s="406"/>
      <c r="J1089" s="339">
        <v>0</v>
      </c>
      <c r="K1089" s="340"/>
      <c r="L1089" s="341">
        <f t="shared" si="965"/>
        <v>0</v>
      </c>
      <c r="M1089" s="342">
        <v>0</v>
      </c>
      <c r="N1089" s="343">
        <f t="shared" si="966"/>
        <v>0</v>
      </c>
      <c r="O1089" s="344">
        <f t="shared" si="967"/>
        <v>0</v>
      </c>
      <c r="P1089" s="51" t="e">
        <f t="shared" si="968"/>
        <v>#DIV/0!</v>
      </c>
      <c r="Q1089" s="338">
        <f t="shared" si="969"/>
        <v>0</v>
      </c>
    </row>
    <row r="1090" spans="2:17">
      <c r="B1090" s="87" t="s">
        <v>2783</v>
      </c>
      <c r="C1090" s="88" t="s">
        <v>1740</v>
      </c>
      <c r="D1090" s="599" t="s">
        <v>1712</v>
      </c>
      <c r="E1090" s="602" t="s">
        <v>1741</v>
      </c>
      <c r="F1090" s="608" t="s">
        <v>2</v>
      </c>
      <c r="G1090" s="777"/>
      <c r="H1090" s="363"/>
      <c r="I1090" s="406"/>
      <c r="J1090" s="339">
        <v>0</v>
      </c>
      <c r="K1090" s="340"/>
      <c r="L1090" s="341">
        <f t="shared" si="965"/>
        <v>0</v>
      </c>
      <c r="M1090" s="342">
        <v>0</v>
      </c>
      <c r="N1090" s="343">
        <f t="shared" si="966"/>
        <v>0</v>
      </c>
      <c r="O1090" s="344">
        <f t="shared" si="967"/>
        <v>0</v>
      </c>
      <c r="P1090" s="51" t="e">
        <f t="shared" si="968"/>
        <v>#DIV/0!</v>
      </c>
      <c r="Q1090" s="338">
        <f t="shared" si="969"/>
        <v>0</v>
      </c>
    </row>
    <row r="1091" spans="2:17" ht="15" customHeight="1">
      <c r="B1091" s="590"/>
      <c r="C1091" s="591" t="s">
        <v>596</v>
      </c>
      <c r="D1091" s="1088" t="s">
        <v>432</v>
      </c>
      <c r="E1091" s="1088"/>
      <c r="F1091" s="1088"/>
      <c r="G1091" s="769"/>
      <c r="H1091" s="769"/>
      <c r="I1091" s="592"/>
      <c r="J1091" s="593"/>
      <c r="K1091" s="594"/>
      <c r="L1091" s="595"/>
      <c r="M1091" s="596">
        <f t="shared" ref="M1091:Q1091" si="970">SUM(M1092:M1094)</f>
        <v>0</v>
      </c>
      <c r="N1091" s="597">
        <f t="shared" si="970"/>
        <v>0</v>
      </c>
      <c r="O1091" s="598">
        <f t="shared" si="970"/>
        <v>0</v>
      </c>
      <c r="P1091" s="261" t="e">
        <f>ROUND(O1091/I1091,4)</f>
        <v>#DIV/0!</v>
      </c>
      <c r="Q1091" s="592">
        <f t="shared" si="970"/>
        <v>0</v>
      </c>
    </row>
    <row r="1092" spans="2:17">
      <c r="B1092" s="603" t="s">
        <v>2784</v>
      </c>
      <c r="C1092" s="604" t="s">
        <v>598</v>
      </c>
      <c r="D1092" s="599" t="s">
        <v>1712</v>
      </c>
      <c r="E1092" s="601" t="s">
        <v>1723</v>
      </c>
      <c r="F1092" s="771" t="s">
        <v>2</v>
      </c>
      <c r="G1092" s="777"/>
      <c r="H1092" s="363"/>
      <c r="I1092" s="406"/>
      <c r="J1092" s="339">
        <v>0</v>
      </c>
      <c r="K1092" s="340"/>
      <c r="L1092" s="341">
        <f t="shared" ref="L1092:L1094" si="971">ROUND(J1092+K1092,2)</f>
        <v>0</v>
      </c>
      <c r="M1092" s="342">
        <v>0</v>
      </c>
      <c r="N1092" s="343">
        <f t="shared" ref="N1092:N1094" si="972">ROUND(K1092*H1092,2)</f>
        <v>0</v>
      </c>
      <c r="O1092" s="344">
        <f t="shared" ref="O1092:O1094" si="973">ROUND(M1092+N1092,2)</f>
        <v>0</v>
      </c>
      <c r="P1092" s="51" t="e">
        <f t="shared" ref="P1092:P1094" si="974">ROUND(O1092/I1092,4)</f>
        <v>#DIV/0!</v>
      </c>
      <c r="Q1092" s="338">
        <f t="shared" ref="Q1092:Q1094" si="975">ROUND(I1092-O1092,2)</f>
        <v>0</v>
      </c>
    </row>
    <row r="1093" spans="2:17" ht="22.5">
      <c r="B1093" s="603" t="s">
        <v>2785</v>
      </c>
      <c r="C1093" s="604" t="s">
        <v>599</v>
      </c>
      <c r="D1093" s="599" t="s">
        <v>1712</v>
      </c>
      <c r="E1093" s="605" t="s">
        <v>1742</v>
      </c>
      <c r="F1093" s="606" t="s">
        <v>2</v>
      </c>
      <c r="G1093" s="777"/>
      <c r="H1093" s="363"/>
      <c r="I1093" s="406"/>
      <c r="J1093" s="339">
        <v>0</v>
      </c>
      <c r="K1093" s="340"/>
      <c r="L1093" s="341">
        <f t="shared" si="971"/>
        <v>0</v>
      </c>
      <c r="M1093" s="342">
        <v>0</v>
      </c>
      <c r="N1093" s="343">
        <f t="shared" si="972"/>
        <v>0</v>
      </c>
      <c r="O1093" s="344">
        <f t="shared" si="973"/>
        <v>0</v>
      </c>
      <c r="P1093" s="51" t="e">
        <f t="shared" si="974"/>
        <v>#DIV/0!</v>
      </c>
      <c r="Q1093" s="338">
        <f t="shared" si="975"/>
        <v>0</v>
      </c>
    </row>
    <row r="1094" spans="2:17" ht="22.5">
      <c r="B1094" s="603" t="s">
        <v>2786</v>
      </c>
      <c r="C1094" s="604" t="s">
        <v>600</v>
      </c>
      <c r="D1094" s="599" t="s">
        <v>1712</v>
      </c>
      <c r="E1094" s="607" t="s">
        <v>1725</v>
      </c>
      <c r="F1094" s="608" t="s">
        <v>2</v>
      </c>
      <c r="G1094" s="777"/>
      <c r="H1094" s="363"/>
      <c r="I1094" s="406"/>
      <c r="J1094" s="339">
        <v>0</v>
      </c>
      <c r="K1094" s="340"/>
      <c r="L1094" s="341">
        <f t="shared" si="971"/>
        <v>0</v>
      </c>
      <c r="M1094" s="342">
        <v>0</v>
      </c>
      <c r="N1094" s="343">
        <f t="shared" si="972"/>
        <v>0</v>
      </c>
      <c r="O1094" s="344">
        <f t="shared" si="973"/>
        <v>0</v>
      </c>
      <c r="P1094" s="51" t="e">
        <f t="shared" si="974"/>
        <v>#DIV/0!</v>
      </c>
      <c r="Q1094" s="338">
        <f t="shared" si="975"/>
        <v>0</v>
      </c>
    </row>
    <row r="1095" spans="2:17" ht="15" customHeight="1">
      <c r="B1095" s="590"/>
      <c r="C1095" s="591" t="s">
        <v>603</v>
      </c>
      <c r="D1095" s="1088" t="s">
        <v>1743</v>
      </c>
      <c r="E1095" s="1088"/>
      <c r="F1095" s="1088"/>
      <c r="G1095" s="769"/>
      <c r="H1095" s="769"/>
      <c r="I1095" s="592"/>
      <c r="J1095" s="593"/>
      <c r="K1095" s="594"/>
      <c r="L1095" s="595"/>
      <c r="M1095" s="596">
        <f t="shared" ref="M1095:Q1095" si="976">SUM(M1096:M1097)</f>
        <v>0</v>
      </c>
      <c r="N1095" s="597">
        <f t="shared" si="976"/>
        <v>0</v>
      </c>
      <c r="O1095" s="598">
        <f t="shared" si="976"/>
        <v>0</v>
      </c>
      <c r="P1095" s="261" t="e">
        <f>ROUND(O1095/I1095,4)</f>
        <v>#DIV/0!</v>
      </c>
      <c r="Q1095" s="592">
        <f t="shared" si="976"/>
        <v>0</v>
      </c>
    </row>
    <row r="1096" spans="2:17">
      <c r="B1096" s="87" t="s">
        <v>2787</v>
      </c>
      <c r="C1096" s="88" t="s">
        <v>605</v>
      </c>
      <c r="D1096" s="599" t="s">
        <v>1712</v>
      </c>
      <c r="E1096" s="609" t="s">
        <v>1744</v>
      </c>
      <c r="F1096" s="770" t="s">
        <v>2</v>
      </c>
      <c r="G1096" s="777"/>
      <c r="H1096" s="363"/>
      <c r="I1096" s="406"/>
      <c r="J1096" s="339">
        <v>0</v>
      </c>
      <c r="K1096" s="340"/>
      <c r="L1096" s="341">
        <f t="shared" ref="L1096:L1097" si="977">ROUND(J1096+K1096,2)</f>
        <v>0</v>
      </c>
      <c r="M1096" s="342">
        <v>0</v>
      </c>
      <c r="N1096" s="343">
        <f t="shared" ref="N1096:N1097" si="978">ROUND(K1096*H1096,2)</f>
        <v>0</v>
      </c>
      <c r="O1096" s="344">
        <f t="shared" ref="O1096:O1097" si="979">ROUND(M1096+N1096,2)</f>
        <v>0</v>
      </c>
      <c r="P1096" s="51" t="e">
        <f t="shared" ref="P1096:P1097" si="980">ROUND(O1096/I1096,4)</f>
        <v>#DIV/0!</v>
      </c>
      <c r="Q1096" s="338">
        <f t="shared" ref="Q1096:Q1097" si="981">ROUND(I1096-O1096,2)</f>
        <v>0</v>
      </c>
    </row>
    <row r="1097" spans="2:17" ht="34.5" thickBot="1">
      <c r="B1097" s="610" t="s">
        <v>2788</v>
      </c>
      <c r="C1097" s="140" t="s">
        <v>606</v>
      </c>
      <c r="D1097" s="79" t="s">
        <v>1745</v>
      </c>
      <c r="E1097" s="611" t="s">
        <v>1746</v>
      </c>
      <c r="F1097" s="612">
        <v>1</v>
      </c>
      <c r="G1097" s="783"/>
      <c r="H1097" s="784"/>
      <c r="I1097" s="454"/>
      <c r="J1097" s="480">
        <v>0</v>
      </c>
      <c r="K1097" s="481"/>
      <c r="L1097" s="482">
        <f t="shared" si="977"/>
        <v>0</v>
      </c>
      <c r="M1097" s="483">
        <v>0</v>
      </c>
      <c r="N1097" s="459">
        <f t="shared" si="978"/>
        <v>0</v>
      </c>
      <c r="O1097" s="484">
        <f t="shared" si="979"/>
        <v>0</v>
      </c>
      <c r="P1097" s="164" t="e">
        <f t="shared" si="980"/>
        <v>#DIV/0!</v>
      </c>
      <c r="Q1097" s="485">
        <f t="shared" si="981"/>
        <v>0</v>
      </c>
    </row>
    <row r="1098" spans="2:17" ht="22.5" customHeight="1" thickTop="1">
      <c r="B1098" s="121"/>
      <c r="C1098" s="111" t="s">
        <v>1748</v>
      </c>
      <c r="D1098" s="1076" t="s">
        <v>1749</v>
      </c>
      <c r="E1098" s="1077" t="s">
        <v>841</v>
      </c>
      <c r="F1098" s="1078"/>
      <c r="G1098" s="747"/>
      <c r="H1098" s="747"/>
      <c r="I1098" s="382"/>
      <c r="J1098" s="462"/>
      <c r="K1098" s="463"/>
      <c r="L1098" s="486"/>
      <c r="M1098" s="465">
        <f t="shared" ref="M1098:Q1098" si="982">SUM(M1099:M1100)</f>
        <v>0</v>
      </c>
      <c r="N1098" s="466">
        <f t="shared" si="982"/>
        <v>0</v>
      </c>
      <c r="O1098" s="467">
        <f t="shared" si="982"/>
        <v>0</v>
      </c>
      <c r="P1098" s="269" t="e">
        <f>ROUND(O1098/I1098,4)</f>
        <v>#DIV/0!</v>
      </c>
      <c r="Q1098" s="382">
        <f t="shared" si="982"/>
        <v>0</v>
      </c>
    </row>
    <row r="1099" spans="2:17" ht="22.5">
      <c r="B1099" s="613" t="s">
        <v>2789</v>
      </c>
      <c r="C1099" s="136" t="s">
        <v>903</v>
      </c>
      <c r="D1099" s="599" t="s">
        <v>1750</v>
      </c>
      <c r="E1099" s="614" t="s">
        <v>1751</v>
      </c>
      <c r="F1099" s="136" t="s">
        <v>2</v>
      </c>
      <c r="G1099" s="777"/>
      <c r="H1099" s="363"/>
      <c r="I1099" s="406"/>
      <c r="J1099" s="339">
        <v>0</v>
      </c>
      <c r="K1099" s="340"/>
      <c r="L1099" s="341">
        <f t="shared" ref="L1099:L1100" si="983">ROUND(J1099+K1099,2)</f>
        <v>0</v>
      </c>
      <c r="M1099" s="342">
        <v>0</v>
      </c>
      <c r="N1099" s="343">
        <f t="shared" ref="N1099:N1100" si="984">ROUND(K1099*H1099,2)</f>
        <v>0</v>
      </c>
      <c r="O1099" s="344">
        <f t="shared" ref="O1099:O1100" si="985">ROUND(M1099+N1099,2)</f>
        <v>0</v>
      </c>
      <c r="P1099" s="51" t="e">
        <f t="shared" ref="P1099:P1100" si="986">ROUND(O1099/I1099,4)</f>
        <v>#DIV/0!</v>
      </c>
      <c r="Q1099" s="338">
        <f t="shared" ref="Q1099:Q1100" si="987">ROUND(I1099-O1099,2)</f>
        <v>0</v>
      </c>
    </row>
    <row r="1100" spans="2:17" ht="15" thickBot="1">
      <c r="B1100" s="610" t="s">
        <v>2790</v>
      </c>
      <c r="C1100" s="140" t="s">
        <v>904</v>
      </c>
      <c r="D1100" s="615" t="s">
        <v>1750</v>
      </c>
      <c r="E1100" s="616" t="s">
        <v>1752</v>
      </c>
      <c r="F1100" s="140" t="s">
        <v>2</v>
      </c>
      <c r="G1100" s="783"/>
      <c r="H1100" s="784"/>
      <c r="I1100" s="454"/>
      <c r="J1100" s="480">
        <v>0</v>
      </c>
      <c r="K1100" s="481"/>
      <c r="L1100" s="482">
        <f t="shared" si="983"/>
        <v>0</v>
      </c>
      <c r="M1100" s="483">
        <v>0</v>
      </c>
      <c r="N1100" s="459">
        <f t="shared" si="984"/>
        <v>0</v>
      </c>
      <c r="O1100" s="484">
        <f t="shared" si="985"/>
        <v>0</v>
      </c>
      <c r="P1100" s="164" t="e">
        <f t="shared" si="986"/>
        <v>#DIV/0!</v>
      </c>
      <c r="Q1100" s="485">
        <f t="shared" si="987"/>
        <v>0</v>
      </c>
    </row>
    <row r="1101" spans="2:17" ht="22.5" customHeight="1" thickTop="1">
      <c r="B1101" s="121"/>
      <c r="C1101" s="111" t="s">
        <v>1747</v>
      </c>
      <c r="D1101" s="1076" t="s">
        <v>1753</v>
      </c>
      <c r="E1101" s="1077" t="s">
        <v>841</v>
      </c>
      <c r="F1101" s="1078"/>
      <c r="G1101" s="747"/>
      <c r="H1101" s="747"/>
      <c r="I1101" s="382"/>
      <c r="J1101" s="462"/>
      <c r="K1101" s="463"/>
      <c r="L1101" s="486"/>
      <c r="M1101" s="465">
        <f t="shared" ref="M1101:Q1101" si="988">SUM(M1102:M1110)</f>
        <v>0</v>
      </c>
      <c r="N1101" s="466">
        <f t="shared" si="988"/>
        <v>0</v>
      </c>
      <c r="O1101" s="467">
        <f t="shared" si="988"/>
        <v>0</v>
      </c>
      <c r="P1101" s="269" t="e">
        <f>ROUND(O1101/I1101,4)</f>
        <v>#DIV/0!</v>
      </c>
      <c r="Q1101" s="382">
        <f t="shared" si="988"/>
        <v>0</v>
      </c>
    </row>
    <row r="1102" spans="2:17">
      <c r="B1102" s="664" t="s">
        <v>2791</v>
      </c>
      <c r="C1102" s="88" t="s">
        <v>768</v>
      </c>
      <c r="D1102" s="136" t="s">
        <v>1754</v>
      </c>
      <c r="E1102" s="91" t="s">
        <v>1755</v>
      </c>
      <c r="F1102" s="137" t="s">
        <v>2</v>
      </c>
      <c r="G1102" s="777"/>
      <c r="H1102" s="363"/>
      <c r="I1102" s="406"/>
      <c r="J1102" s="339">
        <v>0</v>
      </c>
      <c r="K1102" s="340"/>
      <c r="L1102" s="341">
        <f t="shared" ref="L1102:L1110" si="989">ROUND(J1102+K1102,2)</f>
        <v>0</v>
      </c>
      <c r="M1102" s="342">
        <v>0</v>
      </c>
      <c r="N1102" s="343">
        <f t="shared" ref="N1102:N1110" si="990">ROUND(K1102*H1102,2)</f>
        <v>0</v>
      </c>
      <c r="O1102" s="344">
        <f t="shared" ref="O1102:O1110" si="991">ROUND(M1102+N1102,2)</f>
        <v>0</v>
      </c>
      <c r="P1102" s="51" t="e">
        <f t="shared" ref="P1102:P1110" si="992">ROUND(O1102/I1102,4)</f>
        <v>#DIV/0!</v>
      </c>
      <c r="Q1102" s="338">
        <f t="shared" ref="Q1102:Q1110" si="993">ROUND(I1102-O1102,2)</f>
        <v>0</v>
      </c>
    </row>
    <row r="1103" spans="2:17">
      <c r="B1103" s="87" t="s">
        <v>2792</v>
      </c>
      <c r="C1103" s="88" t="s">
        <v>770</v>
      </c>
      <c r="D1103" s="136" t="s">
        <v>1754</v>
      </c>
      <c r="E1103" s="91" t="s">
        <v>1756</v>
      </c>
      <c r="F1103" s="137" t="s">
        <v>2</v>
      </c>
      <c r="G1103" s="777"/>
      <c r="H1103" s="363"/>
      <c r="I1103" s="406"/>
      <c r="J1103" s="339">
        <v>0</v>
      </c>
      <c r="K1103" s="340"/>
      <c r="L1103" s="341">
        <f t="shared" si="989"/>
        <v>0</v>
      </c>
      <c r="M1103" s="342">
        <v>0</v>
      </c>
      <c r="N1103" s="343">
        <f t="shared" si="990"/>
        <v>0</v>
      </c>
      <c r="O1103" s="344">
        <f t="shared" si="991"/>
        <v>0</v>
      </c>
      <c r="P1103" s="51" t="e">
        <f t="shared" si="992"/>
        <v>#DIV/0!</v>
      </c>
      <c r="Q1103" s="338">
        <f t="shared" si="993"/>
        <v>0</v>
      </c>
    </row>
    <row r="1104" spans="2:17">
      <c r="B1104" s="87" t="s">
        <v>2793</v>
      </c>
      <c r="C1104" s="93" t="s">
        <v>771</v>
      </c>
      <c r="D1104" s="136" t="s">
        <v>1754</v>
      </c>
      <c r="E1104" s="138" t="s">
        <v>1757</v>
      </c>
      <c r="F1104" s="137" t="s">
        <v>2</v>
      </c>
      <c r="G1104" s="777"/>
      <c r="H1104" s="363"/>
      <c r="I1104" s="406"/>
      <c r="J1104" s="339">
        <v>0</v>
      </c>
      <c r="K1104" s="340"/>
      <c r="L1104" s="341">
        <f t="shared" si="989"/>
        <v>0</v>
      </c>
      <c r="M1104" s="342">
        <v>0</v>
      </c>
      <c r="N1104" s="343">
        <f t="shared" si="990"/>
        <v>0</v>
      </c>
      <c r="O1104" s="344">
        <f t="shared" si="991"/>
        <v>0</v>
      </c>
      <c r="P1104" s="51" t="e">
        <f t="shared" si="992"/>
        <v>#DIV/0!</v>
      </c>
      <c r="Q1104" s="338">
        <f t="shared" si="993"/>
        <v>0</v>
      </c>
    </row>
    <row r="1105" spans="2:17">
      <c r="B1105" s="87" t="s">
        <v>2794</v>
      </c>
      <c r="C1105" s="88" t="s">
        <v>773</v>
      </c>
      <c r="D1105" s="136" t="s">
        <v>1754</v>
      </c>
      <c r="E1105" s="91" t="s">
        <v>1758</v>
      </c>
      <c r="F1105" s="137" t="s">
        <v>2</v>
      </c>
      <c r="G1105" s="777"/>
      <c r="H1105" s="363"/>
      <c r="I1105" s="406"/>
      <c r="J1105" s="339">
        <v>0</v>
      </c>
      <c r="K1105" s="340"/>
      <c r="L1105" s="341">
        <f t="shared" si="989"/>
        <v>0</v>
      </c>
      <c r="M1105" s="342">
        <v>0</v>
      </c>
      <c r="N1105" s="343">
        <f t="shared" si="990"/>
        <v>0</v>
      </c>
      <c r="O1105" s="344">
        <f t="shared" si="991"/>
        <v>0</v>
      </c>
      <c r="P1105" s="51" t="e">
        <f t="shared" si="992"/>
        <v>#DIV/0!</v>
      </c>
      <c r="Q1105" s="338">
        <f t="shared" si="993"/>
        <v>0</v>
      </c>
    </row>
    <row r="1106" spans="2:17">
      <c r="B1106" s="87" t="s">
        <v>2795</v>
      </c>
      <c r="C1106" s="88" t="s">
        <v>853</v>
      </c>
      <c r="D1106" s="136" t="s">
        <v>1754</v>
      </c>
      <c r="E1106" s="91" t="s">
        <v>1759</v>
      </c>
      <c r="F1106" s="137" t="s">
        <v>2</v>
      </c>
      <c r="G1106" s="777"/>
      <c r="H1106" s="363"/>
      <c r="I1106" s="406"/>
      <c r="J1106" s="339">
        <v>0</v>
      </c>
      <c r="K1106" s="340"/>
      <c r="L1106" s="341">
        <f t="shared" si="989"/>
        <v>0</v>
      </c>
      <c r="M1106" s="342">
        <v>0</v>
      </c>
      <c r="N1106" s="343">
        <f t="shared" si="990"/>
        <v>0</v>
      </c>
      <c r="O1106" s="344">
        <f t="shared" si="991"/>
        <v>0</v>
      </c>
      <c r="P1106" s="51" t="e">
        <f t="shared" si="992"/>
        <v>#DIV/0!</v>
      </c>
      <c r="Q1106" s="338">
        <f t="shared" si="993"/>
        <v>0</v>
      </c>
    </row>
    <row r="1107" spans="2:17">
      <c r="B1107" s="87" t="s">
        <v>2796</v>
      </c>
      <c r="C1107" s="88" t="s">
        <v>855</v>
      </c>
      <c r="D1107" s="136" t="s">
        <v>1754</v>
      </c>
      <c r="E1107" s="91" t="s">
        <v>1760</v>
      </c>
      <c r="F1107" s="137" t="s">
        <v>2</v>
      </c>
      <c r="G1107" s="777"/>
      <c r="H1107" s="363"/>
      <c r="I1107" s="406"/>
      <c r="J1107" s="339">
        <v>0</v>
      </c>
      <c r="K1107" s="340"/>
      <c r="L1107" s="341">
        <f t="shared" si="989"/>
        <v>0</v>
      </c>
      <c r="M1107" s="342">
        <v>0</v>
      </c>
      <c r="N1107" s="343">
        <f t="shared" si="990"/>
        <v>0</v>
      </c>
      <c r="O1107" s="344">
        <f t="shared" si="991"/>
        <v>0</v>
      </c>
      <c r="P1107" s="51" t="e">
        <f t="shared" si="992"/>
        <v>#DIV/0!</v>
      </c>
      <c r="Q1107" s="338">
        <f t="shared" si="993"/>
        <v>0</v>
      </c>
    </row>
    <row r="1108" spans="2:17">
      <c r="B1108" s="87" t="s">
        <v>2797</v>
      </c>
      <c r="C1108" s="88" t="s">
        <v>857</v>
      </c>
      <c r="D1108" s="136" t="s">
        <v>1754</v>
      </c>
      <c r="E1108" s="91" t="s">
        <v>1761</v>
      </c>
      <c r="F1108" s="137" t="s">
        <v>2</v>
      </c>
      <c r="G1108" s="777"/>
      <c r="H1108" s="363"/>
      <c r="I1108" s="406"/>
      <c r="J1108" s="339">
        <v>0</v>
      </c>
      <c r="K1108" s="340"/>
      <c r="L1108" s="341">
        <f t="shared" si="989"/>
        <v>0</v>
      </c>
      <c r="M1108" s="342">
        <v>0</v>
      </c>
      <c r="N1108" s="343">
        <f t="shared" si="990"/>
        <v>0</v>
      </c>
      <c r="O1108" s="344">
        <f t="shared" si="991"/>
        <v>0</v>
      </c>
      <c r="P1108" s="51" t="e">
        <f t="shared" si="992"/>
        <v>#DIV/0!</v>
      </c>
      <c r="Q1108" s="338">
        <f t="shared" si="993"/>
        <v>0</v>
      </c>
    </row>
    <row r="1109" spans="2:17">
      <c r="B1109" s="87" t="s">
        <v>2798</v>
      </c>
      <c r="C1109" s="88" t="s">
        <v>859</v>
      </c>
      <c r="D1109" s="136" t="s">
        <v>1754</v>
      </c>
      <c r="E1109" s="91" t="s">
        <v>1762</v>
      </c>
      <c r="F1109" s="137" t="s">
        <v>2</v>
      </c>
      <c r="G1109" s="777"/>
      <c r="H1109" s="363"/>
      <c r="I1109" s="406"/>
      <c r="J1109" s="339">
        <v>0</v>
      </c>
      <c r="K1109" s="340"/>
      <c r="L1109" s="341">
        <f t="shared" si="989"/>
        <v>0</v>
      </c>
      <c r="M1109" s="342">
        <v>0</v>
      </c>
      <c r="N1109" s="343">
        <f t="shared" si="990"/>
        <v>0</v>
      </c>
      <c r="O1109" s="344">
        <f t="shared" si="991"/>
        <v>0</v>
      </c>
      <c r="P1109" s="51" t="e">
        <f t="shared" si="992"/>
        <v>#DIV/0!</v>
      </c>
      <c r="Q1109" s="338">
        <f t="shared" si="993"/>
        <v>0</v>
      </c>
    </row>
    <row r="1110" spans="2:17" ht="15" thickBot="1">
      <c r="B1110" s="143" t="s">
        <v>2799</v>
      </c>
      <c r="C1110" s="139" t="s">
        <v>861</v>
      </c>
      <c r="D1110" s="140" t="s">
        <v>1754</v>
      </c>
      <c r="E1110" s="141" t="s">
        <v>1763</v>
      </c>
      <c r="F1110" s="142" t="s">
        <v>2</v>
      </c>
      <c r="G1110" s="783"/>
      <c r="H1110" s="784"/>
      <c r="I1110" s="617"/>
      <c r="J1110" s="480">
        <v>0</v>
      </c>
      <c r="K1110" s="481"/>
      <c r="L1110" s="482">
        <f t="shared" si="989"/>
        <v>0</v>
      </c>
      <c r="M1110" s="483">
        <v>0</v>
      </c>
      <c r="N1110" s="459">
        <f t="shared" si="990"/>
        <v>0</v>
      </c>
      <c r="O1110" s="484">
        <f t="shared" si="991"/>
        <v>0</v>
      </c>
      <c r="P1110" s="164" t="e">
        <f t="shared" si="992"/>
        <v>#DIV/0!</v>
      </c>
      <c r="Q1110" s="485">
        <f t="shared" si="993"/>
        <v>0</v>
      </c>
    </row>
    <row r="1111" spans="2:17" ht="22.5" customHeight="1" thickTop="1">
      <c r="B1111" s="121"/>
      <c r="C1111" s="111" t="s">
        <v>1765</v>
      </c>
      <c r="D1111" s="1076" t="s">
        <v>1764</v>
      </c>
      <c r="E1111" s="1077" t="s">
        <v>841</v>
      </c>
      <c r="F1111" s="1078"/>
      <c r="G1111" s="747"/>
      <c r="H1111" s="747"/>
      <c r="I1111" s="382"/>
      <c r="J1111" s="462"/>
      <c r="K1111" s="463"/>
      <c r="L1111" s="486"/>
      <c r="M1111" s="465">
        <f t="shared" ref="M1111:Q1111" si="994">SUM(M1112:M1135)</f>
        <v>0</v>
      </c>
      <c r="N1111" s="466">
        <f t="shared" si="994"/>
        <v>0</v>
      </c>
      <c r="O1111" s="467">
        <f t="shared" si="994"/>
        <v>0</v>
      </c>
      <c r="P1111" s="269" t="e">
        <f>ROUND(O1111/I1111,4)</f>
        <v>#DIV/0!</v>
      </c>
      <c r="Q1111" s="382">
        <f t="shared" si="994"/>
        <v>0</v>
      </c>
    </row>
    <row r="1112" spans="2:17">
      <c r="B1112" s="87" t="s">
        <v>2800</v>
      </c>
      <c r="C1112" s="665" t="s">
        <v>775</v>
      </c>
      <c r="D1112" s="136" t="s">
        <v>1766</v>
      </c>
      <c r="E1112" s="91" t="s">
        <v>1767</v>
      </c>
      <c r="F1112" s="608" t="s">
        <v>2</v>
      </c>
      <c r="G1112" s="777"/>
      <c r="H1112" s="363"/>
      <c r="I1112" s="406"/>
      <c r="J1112" s="339">
        <v>0</v>
      </c>
      <c r="K1112" s="340"/>
      <c r="L1112" s="341">
        <f t="shared" ref="L1112:L1135" si="995">ROUND(J1112+K1112,2)</f>
        <v>0</v>
      </c>
      <c r="M1112" s="342">
        <v>0</v>
      </c>
      <c r="N1112" s="343">
        <f t="shared" ref="N1112:N1135" si="996">ROUND(K1112*H1112,2)</f>
        <v>0</v>
      </c>
      <c r="O1112" s="344">
        <f t="shared" ref="O1112:O1135" si="997">ROUND(M1112+N1112,2)</f>
        <v>0</v>
      </c>
      <c r="P1112" s="51" t="e">
        <f t="shared" ref="P1112:P1135" si="998">ROUND(O1112/I1112,4)</f>
        <v>#DIV/0!</v>
      </c>
      <c r="Q1112" s="338">
        <f t="shared" ref="Q1112:Q1135" si="999">ROUND(I1112-O1112,2)</f>
        <v>0</v>
      </c>
    </row>
    <row r="1113" spans="2:17">
      <c r="B1113" s="87" t="s">
        <v>2801</v>
      </c>
      <c r="C1113" s="666" t="s">
        <v>776</v>
      </c>
      <c r="D1113" s="136" t="s">
        <v>1766</v>
      </c>
      <c r="E1113" s="138" t="s">
        <v>1768</v>
      </c>
      <c r="F1113" s="608" t="s">
        <v>2</v>
      </c>
      <c r="G1113" s="777"/>
      <c r="H1113" s="363"/>
      <c r="I1113" s="406"/>
      <c r="J1113" s="339">
        <v>0</v>
      </c>
      <c r="K1113" s="340"/>
      <c r="L1113" s="341">
        <f t="shared" si="995"/>
        <v>0</v>
      </c>
      <c r="M1113" s="342">
        <v>0</v>
      </c>
      <c r="N1113" s="343">
        <f t="shared" si="996"/>
        <v>0</v>
      </c>
      <c r="O1113" s="344">
        <f t="shared" si="997"/>
        <v>0</v>
      </c>
      <c r="P1113" s="51" t="e">
        <f t="shared" si="998"/>
        <v>#DIV/0!</v>
      </c>
      <c r="Q1113" s="338">
        <f t="shared" si="999"/>
        <v>0</v>
      </c>
    </row>
    <row r="1114" spans="2:17">
      <c r="B1114" s="87" t="s">
        <v>2802</v>
      </c>
      <c r="C1114" s="665" t="s">
        <v>777</v>
      </c>
      <c r="D1114" s="136" t="s">
        <v>1766</v>
      </c>
      <c r="E1114" s="91" t="s">
        <v>1769</v>
      </c>
      <c r="F1114" s="608" t="s">
        <v>2</v>
      </c>
      <c r="G1114" s="777"/>
      <c r="H1114" s="363"/>
      <c r="I1114" s="406"/>
      <c r="J1114" s="339">
        <v>0</v>
      </c>
      <c r="K1114" s="340"/>
      <c r="L1114" s="341">
        <f t="shared" si="995"/>
        <v>0</v>
      </c>
      <c r="M1114" s="342">
        <v>0</v>
      </c>
      <c r="N1114" s="343">
        <f t="shared" si="996"/>
        <v>0</v>
      </c>
      <c r="O1114" s="344">
        <f t="shared" si="997"/>
        <v>0</v>
      </c>
      <c r="P1114" s="51" t="e">
        <f t="shared" si="998"/>
        <v>#DIV/0!</v>
      </c>
      <c r="Q1114" s="338">
        <f t="shared" si="999"/>
        <v>0</v>
      </c>
    </row>
    <row r="1115" spans="2:17">
      <c r="B1115" s="87" t="s">
        <v>2803</v>
      </c>
      <c r="C1115" s="665" t="s">
        <v>778</v>
      </c>
      <c r="D1115" s="136" t="s">
        <v>1766</v>
      </c>
      <c r="E1115" s="91" t="s">
        <v>1770</v>
      </c>
      <c r="F1115" s="608" t="s">
        <v>2</v>
      </c>
      <c r="G1115" s="777"/>
      <c r="H1115" s="363"/>
      <c r="I1115" s="406"/>
      <c r="J1115" s="339">
        <v>0</v>
      </c>
      <c r="K1115" s="340"/>
      <c r="L1115" s="341">
        <f t="shared" si="995"/>
        <v>0</v>
      </c>
      <c r="M1115" s="342">
        <v>0</v>
      </c>
      <c r="N1115" s="343">
        <f t="shared" si="996"/>
        <v>0</v>
      </c>
      <c r="O1115" s="344">
        <f t="shared" si="997"/>
        <v>0</v>
      </c>
      <c r="P1115" s="51" t="e">
        <f t="shared" si="998"/>
        <v>#DIV/0!</v>
      </c>
      <c r="Q1115" s="338">
        <f t="shared" si="999"/>
        <v>0</v>
      </c>
    </row>
    <row r="1116" spans="2:17">
      <c r="B1116" s="87" t="s">
        <v>2804</v>
      </c>
      <c r="C1116" s="665" t="s">
        <v>868</v>
      </c>
      <c r="D1116" s="136" t="s">
        <v>1766</v>
      </c>
      <c r="E1116" s="91" t="s">
        <v>1771</v>
      </c>
      <c r="F1116" s="608" t="s">
        <v>2</v>
      </c>
      <c r="G1116" s="777"/>
      <c r="H1116" s="363"/>
      <c r="I1116" s="406"/>
      <c r="J1116" s="339">
        <v>0</v>
      </c>
      <c r="K1116" s="340"/>
      <c r="L1116" s="341">
        <f t="shared" si="995"/>
        <v>0</v>
      </c>
      <c r="M1116" s="342">
        <v>0</v>
      </c>
      <c r="N1116" s="343">
        <f t="shared" si="996"/>
        <v>0</v>
      </c>
      <c r="O1116" s="344">
        <f t="shared" si="997"/>
        <v>0</v>
      </c>
      <c r="P1116" s="51" t="e">
        <f t="shared" si="998"/>
        <v>#DIV/0!</v>
      </c>
      <c r="Q1116" s="338">
        <f t="shared" si="999"/>
        <v>0</v>
      </c>
    </row>
    <row r="1117" spans="2:17">
      <c r="B1117" s="87" t="s">
        <v>2805</v>
      </c>
      <c r="C1117" s="665" t="s">
        <v>1221</v>
      </c>
      <c r="D1117" s="136" t="s">
        <v>1766</v>
      </c>
      <c r="E1117" s="91" t="s">
        <v>1772</v>
      </c>
      <c r="F1117" s="608" t="s">
        <v>2</v>
      </c>
      <c r="G1117" s="777"/>
      <c r="H1117" s="363"/>
      <c r="I1117" s="406"/>
      <c r="J1117" s="339">
        <v>0</v>
      </c>
      <c r="K1117" s="340"/>
      <c r="L1117" s="341">
        <f t="shared" si="995"/>
        <v>0</v>
      </c>
      <c r="M1117" s="342">
        <v>0</v>
      </c>
      <c r="N1117" s="343">
        <f t="shared" si="996"/>
        <v>0</v>
      </c>
      <c r="O1117" s="344">
        <f t="shared" si="997"/>
        <v>0</v>
      </c>
      <c r="P1117" s="51" t="e">
        <f t="shared" si="998"/>
        <v>#DIV/0!</v>
      </c>
      <c r="Q1117" s="338">
        <f t="shared" si="999"/>
        <v>0</v>
      </c>
    </row>
    <row r="1118" spans="2:17">
      <c r="B1118" s="87" t="s">
        <v>2806</v>
      </c>
      <c r="C1118" s="665" t="s">
        <v>1223</v>
      </c>
      <c r="D1118" s="136" t="s">
        <v>1766</v>
      </c>
      <c r="E1118" s="91" t="s">
        <v>1773</v>
      </c>
      <c r="F1118" s="608" t="s">
        <v>2</v>
      </c>
      <c r="G1118" s="777"/>
      <c r="H1118" s="363"/>
      <c r="I1118" s="406"/>
      <c r="J1118" s="339">
        <v>0</v>
      </c>
      <c r="K1118" s="340"/>
      <c r="L1118" s="341">
        <f t="shared" si="995"/>
        <v>0</v>
      </c>
      <c r="M1118" s="342">
        <v>0</v>
      </c>
      <c r="N1118" s="343">
        <f t="shared" si="996"/>
        <v>0</v>
      </c>
      <c r="O1118" s="344">
        <f t="shared" si="997"/>
        <v>0</v>
      </c>
      <c r="P1118" s="51" t="e">
        <f t="shared" si="998"/>
        <v>#DIV/0!</v>
      </c>
      <c r="Q1118" s="338">
        <f t="shared" si="999"/>
        <v>0</v>
      </c>
    </row>
    <row r="1119" spans="2:17">
      <c r="B1119" s="87" t="s">
        <v>2807</v>
      </c>
      <c r="C1119" s="665" t="s">
        <v>1225</v>
      </c>
      <c r="D1119" s="136" t="s">
        <v>1766</v>
      </c>
      <c r="E1119" s="91" t="s">
        <v>1774</v>
      </c>
      <c r="F1119" s="608" t="s">
        <v>2</v>
      </c>
      <c r="G1119" s="777"/>
      <c r="H1119" s="363"/>
      <c r="I1119" s="406"/>
      <c r="J1119" s="339">
        <v>0</v>
      </c>
      <c r="K1119" s="340"/>
      <c r="L1119" s="341">
        <f t="shared" si="995"/>
        <v>0</v>
      </c>
      <c r="M1119" s="342">
        <v>0</v>
      </c>
      <c r="N1119" s="343">
        <f t="shared" si="996"/>
        <v>0</v>
      </c>
      <c r="O1119" s="344">
        <f t="shared" si="997"/>
        <v>0</v>
      </c>
      <c r="P1119" s="51" t="e">
        <f t="shared" si="998"/>
        <v>#DIV/0!</v>
      </c>
      <c r="Q1119" s="338">
        <f t="shared" si="999"/>
        <v>0</v>
      </c>
    </row>
    <row r="1120" spans="2:17">
      <c r="B1120" s="87" t="s">
        <v>2808</v>
      </c>
      <c r="C1120" s="665" t="s">
        <v>1692</v>
      </c>
      <c r="D1120" s="667" t="s">
        <v>1766</v>
      </c>
      <c r="E1120" s="91" t="s">
        <v>1775</v>
      </c>
      <c r="F1120" s="608" t="s">
        <v>2</v>
      </c>
      <c r="G1120" s="777"/>
      <c r="H1120" s="363"/>
      <c r="I1120" s="406"/>
      <c r="J1120" s="339">
        <v>0</v>
      </c>
      <c r="K1120" s="340"/>
      <c r="L1120" s="341">
        <f t="shared" si="995"/>
        <v>0</v>
      </c>
      <c r="M1120" s="342">
        <v>0</v>
      </c>
      <c r="N1120" s="343">
        <f t="shared" si="996"/>
        <v>0</v>
      </c>
      <c r="O1120" s="344">
        <f t="shared" si="997"/>
        <v>0</v>
      </c>
      <c r="P1120" s="51" t="e">
        <f t="shared" si="998"/>
        <v>#DIV/0!</v>
      </c>
      <c r="Q1120" s="338">
        <f t="shared" si="999"/>
        <v>0</v>
      </c>
    </row>
    <row r="1121" spans="2:17">
      <c r="B1121" s="87" t="s">
        <v>2809</v>
      </c>
      <c r="C1121" s="665" t="s">
        <v>1694</v>
      </c>
      <c r="D1121" s="667" t="s">
        <v>1766</v>
      </c>
      <c r="E1121" s="91" t="s">
        <v>1776</v>
      </c>
      <c r="F1121" s="608" t="s">
        <v>2</v>
      </c>
      <c r="G1121" s="777"/>
      <c r="H1121" s="363"/>
      <c r="I1121" s="406"/>
      <c r="J1121" s="339">
        <v>0</v>
      </c>
      <c r="K1121" s="340"/>
      <c r="L1121" s="341">
        <f t="shared" si="995"/>
        <v>0</v>
      </c>
      <c r="M1121" s="342">
        <v>0</v>
      </c>
      <c r="N1121" s="343">
        <f t="shared" si="996"/>
        <v>0</v>
      </c>
      <c r="O1121" s="344">
        <f t="shared" si="997"/>
        <v>0</v>
      </c>
      <c r="P1121" s="51" t="e">
        <f t="shared" si="998"/>
        <v>#DIV/0!</v>
      </c>
      <c r="Q1121" s="338">
        <f t="shared" si="999"/>
        <v>0</v>
      </c>
    </row>
    <row r="1122" spans="2:17">
      <c r="B1122" s="87" t="s">
        <v>2810</v>
      </c>
      <c r="C1122" s="665" t="s">
        <v>1696</v>
      </c>
      <c r="D1122" s="667" t="s">
        <v>1766</v>
      </c>
      <c r="E1122" s="91" t="s">
        <v>1777</v>
      </c>
      <c r="F1122" s="608" t="s">
        <v>2</v>
      </c>
      <c r="G1122" s="777"/>
      <c r="H1122" s="363"/>
      <c r="I1122" s="406"/>
      <c r="J1122" s="339">
        <v>0</v>
      </c>
      <c r="K1122" s="340"/>
      <c r="L1122" s="341">
        <f t="shared" si="995"/>
        <v>0</v>
      </c>
      <c r="M1122" s="342">
        <v>0</v>
      </c>
      <c r="N1122" s="343">
        <f t="shared" si="996"/>
        <v>0</v>
      </c>
      <c r="O1122" s="344">
        <f t="shared" si="997"/>
        <v>0</v>
      </c>
      <c r="P1122" s="51" t="e">
        <f t="shared" si="998"/>
        <v>#DIV/0!</v>
      </c>
      <c r="Q1122" s="338">
        <f t="shared" si="999"/>
        <v>0</v>
      </c>
    </row>
    <row r="1123" spans="2:17">
      <c r="B1123" s="87" t="s">
        <v>2811</v>
      </c>
      <c r="C1123" s="665" t="s">
        <v>1698</v>
      </c>
      <c r="D1123" s="667" t="s">
        <v>1766</v>
      </c>
      <c r="E1123" s="91" t="s">
        <v>1778</v>
      </c>
      <c r="F1123" s="608" t="s">
        <v>2</v>
      </c>
      <c r="G1123" s="777"/>
      <c r="H1123" s="363"/>
      <c r="I1123" s="406"/>
      <c r="J1123" s="339">
        <v>0</v>
      </c>
      <c r="K1123" s="340"/>
      <c r="L1123" s="341">
        <f t="shared" si="995"/>
        <v>0</v>
      </c>
      <c r="M1123" s="342">
        <v>0</v>
      </c>
      <c r="N1123" s="343">
        <f t="shared" si="996"/>
        <v>0</v>
      </c>
      <c r="O1123" s="344">
        <f t="shared" si="997"/>
        <v>0</v>
      </c>
      <c r="P1123" s="51" t="e">
        <f t="shared" si="998"/>
        <v>#DIV/0!</v>
      </c>
      <c r="Q1123" s="338">
        <f t="shared" si="999"/>
        <v>0</v>
      </c>
    </row>
    <row r="1124" spans="2:17">
      <c r="B1124" s="87" t="s">
        <v>2812</v>
      </c>
      <c r="C1124" s="665" t="s">
        <v>1700</v>
      </c>
      <c r="D1124" s="667" t="s">
        <v>1766</v>
      </c>
      <c r="E1124" s="91" t="s">
        <v>1779</v>
      </c>
      <c r="F1124" s="608" t="s">
        <v>2</v>
      </c>
      <c r="G1124" s="777"/>
      <c r="H1124" s="363"/>
      <c r="I1124" s="406"/>
      <c r="J1124" s="339">
        <v>0</v>
      </c>
      <c r="K1124" s="340"/>
      <c r="L1124" s="341">
        <f t="shared" si="995"/>
        <v>0</v>
      </c>
      <c r="M1124" s="342">
        <v>0</v>
      </c>
      <c r="N1124" s="343">
        <f t="shared" si="996"/>
        <v>0</v>
      </c>
      <c r="O1124" s="344">
        <f t="shared" si="997"/>
        <v>0</v>
      </c>
      <c r="P1124" s="51" t="e">
        <f t="shared" si="998"/>
        <v>#DIV/0!</v>
      </c>
      <c r="Q1124" s="338">
        <f t="shared" si="999"/>
        <v>0</v>
      </c>
    </row>
    <row r="1125" spans="2:17">
      <c r="B1125" s="87" t="s">
        <v>2813</v>
      </c>
      <c r="C1125" s="665" t="s">
        <v>1702</v>
      </c>
      <c r="D1125" s="667" t="s">
        <v>1766</v>
      </c>
      <c r="E1125" s="91" t="s">
        <v>1780</v>
      </c>
      <c r="F1125" s="608" t="s">
        <v>2</v>
      </c>
      <c r="G1125" s="777"/>
      <c r="H1125" s="363"/>
      <c r="I1125" s="406"/>
      <c r="J1125" s="339">
        <v>0</v>
      </c>
      <c r="K1125" s="340"/>
      <c r="L1125" s="341">
        <f t="shared" si="995"/>
        <v>0</v>
      </c>
      <c r="M1125" s="342">
        <v>0</v>
      </c>
      <c r="N1125" s="343">
        <f t="shared" si="996"/>
        <v>0</v>
      </c>
      <c r="O1125" s="344">
        <f t="shared" si="997"/>
        <v>0</v>
      </c>
      <c r="P1125" s="51" t="e">
        <f t="shared" si="998"/>
        <v>#DIV/0!</v>
      </c>
      <c r="Q1125" s="338">
        <f t="shared" si="999"/>
        <v>0</v>
      </c>
    </row>
    <row r="1126" spans="2:17">
      <c r="B1126" s="87" t="s">
        <v>2814</v>
      </c>
      <c r="C1126" s="665" t="s">
        <v>1704</v>
      </c>
      <c r="D1126" s="667" t="s">
        <v>1766</v>
      </c>
      <c r="E1126" s="91" t="s">
        <v>1781</v>
      </c>
      <c r="F1126" s="608" t="s">
        <v>2</v>
      </c>
      <c r="G1126" s="777"/>
      <c r="H1126" s="363"/>
      <c r="I1126" s="406"/>
      <c r="J1126" s="339">
        <v>0</v>
      </c>
      <c r="K1126" s="340"/>
      <c r="L1126" s="341">
        <f t="shared" si="995"/>
        <v>0</v>
      </c>
      <c r="M1126" s="342">
        <v>0</v>
      </c>
      <c r="N1126" s="343">
        <f t="shared" si="996"/>
        <v>0</v>
      </c>
      <c r="O1126" s="344">
        <f t="shared" si="997"/>
        <v>0</v>
      </c>
      <c r="P1126" s="51" t="e">
        <f t="shared" si="998"/>
        <v>#DIV/0!</v>
      </c>
      <c r="Q1126" s="338">
        <f t="shared" si="999"/>
        <v>0</v>
      </c>
    </row>
    <row r="1127" spans="2:17">
      <c r="B1127" s="87" t="s">
        <v>2815</v>
      </c>
      <c r="C1127" s="665" t="s">
        <v>1706</v>
      </c>
      <c r="D1127" s="667" t="s">
        <v>1766</v>
      </c>
      <c r="E1127" s="91" t="s">
        <v>1782</v>
      </c>
      <c r="F1127" s="608" t="s">
        <v>2</v>
      </c>
      <c r="G1127" s="777"/>
      <c r="H1127" s="363"/>
      <c r="I1127" s="406"/>
      <c r="J1127" s="339">
        <v>0</v>
      </c>
      <c r="K1127" s="340"/>
      <c r="L1127" s="341">
        <f t="shared" si="995"/>
        <v>0</v>
      </c>
      <c r="M1127" s="342">
        <v>0</v>
      </c>
      <c r="N1127" s="343">
        <f t="shared" si="996"/>
        <v>0</v>
      </c>
      <c r="O1127" s="344">
        <f t="shared" si="997"/>
        <v>0</v>
      </c>
      <c r="P1127" s="51" t="e">
        <f t="shared" si="998"/>
        <v>#DIV/0!</v>
      </c>
      <c r="Q1127" s="338">
        <f t="shared" si="999"/>
        <v>0</v>
      </c>
    </row>
    <row r="1128" spans="2:17">
      <c r="B1128" s="87" t="s">
        <v>2816</v>
      </c>
      <c r="C1128" s="665" t="s">
        <v>1783</v>
      </c>
      <c r="D1128" s="667" t="s">
        <v>1766</v>
      </c>
      <c r="E1128" s="91" t="s">
        <v>1784</v>
      </c>
      <c r="F1128" s="608" t="s">
        <v>2</v>
      </c>
      <c r="G1128" s="777"/>
      <c r="H1128" s="363"/>
      <c r="I1128" s="406"/>
      <c r="J1128" s="339">
        <v>0</v>
      </c>
      <c r="K1128" s="340"/>
      <c r="L1128" s="341">
        <f t="shared" si="995"/>
        <v>0</v>
      </c>
      <c r="M1128" s="342">
        <v>0</v>
      </c>
      <c r="N1128" s="343">
        <f t="shared" si="996"/>
        <v>0</v>
      </c>
      <c r="O1128" s="344">
        <f t="shared" si="997"/>
        <v>0</v>
      </c>
      <c r="P1128" s="51" t="e">
        <f t="shared" si="998"/>
        <v>#DIV/0!</v>
      </c>
      <c r="Q1128" s="338">
        <f t="shared" si="999"/>
        <v>0</v>
      </c>
    </row>
    <row r="1129" spans="2:17">
      <c r="B1129" s="87" t="s">
        <v>2817</v>
      </c>
      <c r="C1129" s="665" t="s">
        <v>1785</v>
      </c>
      <c r="D1129" s="667" t="s">
        <v>1766</v>
      </c>
      <c r="E1129" s="91" t="s">
        <v>1786</v>
      </c>
      <c r="F1129" s="608" t="s">
        <v>2</v>
      </c>
      <c r="G1129" s="777"/>
      <c r="H1129" s="363"/>
      <c r="I1129" s="406"/>
      <c r="J1129" s="339">
        <v>0</v>
      </c>
      <c r="K1129" s="340"/>
      <c r="L1129" s="341">
        <f t="shared" si="995"/>
        <v>0</v>
      </c>
      <c r="M1129" s="342">
        <v>0</v>
      </c>
      <c r="N1129" s="343">
        <f t="shared" si="996"/>
        <v>0</v>
      </c>
      <c r="O1129" s="344">
        <f t="shared" si="997"/>
        <v>0</v>
      </c>
      <c r="P1129" s="51" t="e">
        <f t="shared" si="998"/>
        <v>#DIV/0!</v>
      </c>
      <c r="Q1129" s="338">
        <f t="shared" si="999"/>
        <v>0</v>
      </c>
    </row>
    <row r="1130" spans="2:17">
      <c r="B1130" s="87" t="s">
        <v>2818</v>
      </c>
      <c r="C1130" s="665" t="s">
        <v>1787</v>
      </c>
      <c r="D1130" s="667" t="s">
        <v>1766</v>
      </c>
      <c r="E1130" s="91" t="s">
        <v>1788</v>
      </c>
      <c r="F1130" s="608" t="s">
        <v>2</v>
      </c>
      <c r="G1130" s="777"/>
      <c r="H1130" s="363"/>
      <c r="I1130" s="406"/>
      <c r="J1130" s="339">
        <v>0</v>
      </c>
      <c r="K1130" s="340"/>
      <c r="L1130" s="341">
        <f t="shared" si="995"/>
        <v>0</v>
      </c>
      <c r="M1130" s="342">
        <v>0</v>
      </c>
      <c r="N1130" s="343">
        <f t="shared" si="996"/>
        <v>0</v>
      </c>
      <c r="O1130" s="344">
        <f t="shared" si="997"/>
        <v>0</v>
      </c>
      <c r="P1130" s="51" t="e">
        <f t="shared" si="998"/>
        <v>#DIV/0!</v>
      </c>
      <c r="Q1130" s="338">
        <f t="shared" si="999"/>
        <v>0</v>
      </c>
    </row>
    <row r="1131" spans="2:17">
      <c r="B1131" s="87" t="s">
        <v>2819</v>
      </c>
      <c r="C1131" s="665" t="s">
        <v>1789</v>
      </c>
      <c r="D1131" s="667" t="s">
        <v>1766</v>
      </c>
      <c r="E1131" s="91" t="s">
        <v>1790</v>
      </c>
      <c r="F1131" s="608" t="s">
        <v>2</v>
      </c>
      <c r="G1131" s="777"/>
      <c r="H1131" s="363"/>
      <c r="I1131" s="406"/>
      <c r="J1131" s="339">
        <v>0</v>
      </c>
      <c r="K1131" s="340"/>
      <c r="L1131" s="341">
        <f t="shared" si="995"/>
        <v>0</v>
      </c>
      <c r="M1131" s="342">
        <v>0</v>
      </c>
      <c r="N1131" s="343">
        <f t="shared" si="996"/>
        <v>0</v>
      </c>
      <c r="O1131" s="344">
        <f t="shared" si="997"/>
        <v>0</v>
      </c>
      <c r="P1131" s="51" t="e">
        <f t="shared" si="998"/>
        <v>#DIV/0!</v>
      </c>
      <c r="Q1131" s="338">
        <f t="shared" si="999"/>
        <v>0</v>
      </c>
    </row>
    <row r="1132" spans="2:17">
      <c r="B1132" s="87" t="s">
        <v>2820</v>
      </c>
      <c r="C1132" s="665" t="s">
        <v>1791</v>
      </c>
      <c r="D1132" s="667" t="s">
        <v>1766</v>
      </c>
      <c r="E1132" s="91" t="s">
        <v>1792</v>
      </c>
      <c r="F1132" s="608" t="s">
        <v>2</v>
      </c>
      <c r="G1132" s="777"/>
      <c r="H1132" s="363"/>
      <c r="I1132" s="406"/>
      <c r="J1132" s="339">
        <v>0</v>
      </c>
      <c r="K1132" s="340"/>
      <c r="L1132" s="341">
        <f t="shared" si="995"/>
        <v>0</v>
      </c>
      <c r="M1132" s="342">
        <v>0</v>
      </c>
      <c r="N1132" s="343">
        <f t="shared" si="996"/>
        <v>0</v>
      </c>
      <c r="O1132" s="344">
        <f t="shared" si="997"/>
        <v>0</v>
      </c>
      <c r="P1132" s="51" t="e">
        <f t="shared" si="998"/>
        <v>#DIV/0!</v>
      </c>
      <c r="Q1132" s="338">
        <f t="shared" si="999"/>
        <v>0</v>
      </c>
    </row>
    <row r="1133" spans="2:17">
      <c r="B1133" s="87" t="s">
        <v>2821</v>
      </c>
      <c r="C1133" s="665" t="s">
        <v>1793</v>
      </c>
      <c r="D1133" s="667" t="s">
        <v>1766</v>
      </c>
      <c r="E1133" s="91" t="s">
        <v>1794</v>
      </c>
      <c r="F1133" s="608" t="s">
        <v>2</v>
      </c>
      <c r="G1133" s="777"/>
      <c r="H1133" s="363"/>
      <c r="I1133" s="406"/>
      <c r="J1133" s="339">
        <v>0</v>
      </c>
      <c r="K1133" s="340"/>
      <c r="L1133" s="341">
        <f t="shared" si="995"/>
        <v>0</v>
      </c>
      <c r="M1133" s="342">
        <v>0</v>
      </c>
      <c r="N1133" s="343">
        <f t="shared" si="996"/>
        <v>0</v>
      </c>
      <c r="O1133" s="344">
        <f t="shared" si="997"/>
        <v>0</v>
      </c>
      <c r="P1133" s="51" t="e">
        <f t="shared" si="998"/>
        <v>#DIV/0!</v>
      </c>
      <c r="Q1133" s="338">
        <f t="shared" si="999"/>
        <v>0</v>
      </c>
    </row>
    <row r="1134" spans="2:17">
      <c r="B1134" s="87" t="s">
        <v>2822</v>
      </c>
      <c r="C1134" s="665" t="s">
        <v>1795</v>
      </c>
      <c r="D1134" s="667" t="s">
        <v>1766</v>
      </c>
      <c r="E1134" s="91" t="s">
        <v>1796</v>
      </c>
      <c r="F1134" s="608" t="s">
        <v>2</v>
      </c>
      <c r="G1134" s="777"/>
      <c r="H1134" s="363"/>
      <c r="I1134" s="406"/>
      <c r="J1134" s="339">
        <v>0</v>
      </c>
      <c r="K1134" s="340"/>
      <c r="L1134" s="341">
        <f t="shared" si="995"/>
        <v>0</v>
      </c>
      <c r="M1134" s="342">
        <v>0</v>
      </c>
      <c r="N1134" s="343">
        <f t="shared" si="996"/>
        <v>0</v>
      </c>
      <c r="O1134" s="344">
        <f t="shared" si="997"/>
        <v>0</v>
      </c>
      <c r="P1134" s="51" t="e">
        <f t="shared" si="998"/>
        <v>#DIV/0!</v>
      </c>
      <c r="Q1134" s="338">
        <f t="shared" si="999"/>
        <v>0</v>
      </c>
    </row>
    <row r="1135" spans="2:17" ht="15" thickBot="1">
      <c r="B1135" s="87" t="s">
        <v>2823</v>
      </c>
      <c r="C1135" s="665" t="s">
        <v>1797</v>
      </c>
      <c r="D1135" s="667" t="s">
        <v>1766</v>
      </c>
      <c r="E1135" s="668" t="s">
        <v>1798</v>
      </c>
      <c r="F1135" s="667" t="s">
        <v>2</v>
      </c>
      <c r="G1135" s="777"/>
      <c r="H1135" s="363"/>
      <c r="I1135" s="663"/>
      <c r="J1135" s="352">
        <v>0</v>
      </c>
      <c r="K1135" s="353"/>
      <c r="L1135" s="354">
        <f t="shared" si="995"/>
        <v>0</v>
      </c>
      <c r="M1135" s="355">
        <v>0</v>
      </c>
      <c r="N1135" s="343">
        <f t="shared" si="996"/>
        <v>0</v>
      </c>
      <c r="O1135" s="356">
        <f t="shared" si="997"/>
        <v>0</v>
      </c>
      <c r="P1135" s="39" t="e">
        <f t="shared" si="998"/>
        <v>#DIV/0!</v>
      </c>
      <c r="Q1135" s="351">
        <f t="shared" si="999"/>
        <v>0</v>
      </c>
    </row>
    <row r="1136" spans="2:17" ht="22.5" customHeight="1" thickBot="1">
      <c r="B1136" s="1000" t="s">
        <v>1799</v>
      </c>
      <c r="C1136" s="1001" t="s">
        <v>1150</v>
      </c>
      <c r="D1136" s="1001"/>
      <c r="E1136" s="1001"/>
      <c r="F1136" s="1002"/>
      <c r="G1136" s="762"/>
      <c r="H1136" s="762"/>
      <c r="I1136" s="699"/>
      <c r="J1136" s="700"/>
      <c r="K1136" s="701"/>
      <c r="L1136" s="708"/>
      <c r="M1136" s="703">
        <f t="shared" ref="M1136:Q1136" si="1000">M1056+M1098+M1101+M1111</f>
        <v>0</v>
      </c>
      <c r="N1136" s="704">
        <f t="shared" si="1000"/>
        <v>0</v>
      </c>
      <c r="O1136" s="705">
        <f t="shared" si="1000"/>
        <v>0</v>
      </c>
      <c r="P1136" s="775" t="e">
        <f>ROUND(O1136/I1136,4)</f>
        <v>#DIV/0!</v>
      </c>
      <c r="Q1136" s="699">
        <f t="shared" si="1000"/>
        <v>0</v>
      </c>
    </row>
    <row r="1137" spans="2:17" ht="8.25" customHeight="1" thickBot="1">
      <c r="B1137" s="709"/>
      <c r="C1137" s="710"/>
      <c r="D1137" s="710"/>
      <c r="E1137" s="710"/>
      <c r="F1137" s="710"/>
      <c r="G1137" s="711"/>
      <c r="H1137" s="712"/>
      <c r="I1137" s="713"/>
      <c r="J1137" s="714"/>
      <c r="K1137" s="715"/>
      <c r="L1137" s="716"/>
      <c r="M1137" s="717"/>
      <c r="N1137" s="718"/>
      <c r="O1137" s="719"/>
      <c r="P1137" s="720"/>
      <c r="Q1137" s="713"/>
    </row>
    <row r="1138" spans="2:17" ht="22.5" customHeight="1" thickBot="1">
      <c r="B1138" s="526"/>
      <c r="C1138" s="521" t="s">
        <v>1460</v>
      </c>
      <c r="D1138" s="1071" t="s">
        <v>1800</v>
      </c>
      <c r="E1138" s="1072"/>
      <c r="F1138" s="1072"/>
      <c r="G1138" s="748"/>
      <c r="H1138" s="748"/>
      <c r="I1138" s="522"/>
      <c r="J1138" s="545"/>
      <c r="K1138" s="546"/>
      <c r="L1138" s="547"/>
      <c r="M1138" s="548"/>
      <c r="N1138" s="549"/>
      <c r="O1138" s="550"/>
      <c r="P1138" s="551"/>
      <c r="Q1138" s="522"/>
    </row>
    <row r="1139" spans="2:17" ht="22.5" customHeight="1" thickTop="1">
      <c r="B1139" s="618"/>
      <c r="C1139" s="619" t="s">
        <v>33</v>
      </c>
      <c r="D1139" s="1089" t="s">
        <v>1609</v>
      </c>
      <c r="E1139" s="1090"/>
      <c r="F1139" s="1091"/>
      <c r="G1139" s="744"/>
      <c r="H1139" s="744"/>
      <c r="I1139" s="620"/>
      <c r="J1139" s="621"/>
      <c r="K1139" s="622"/>
      <c r="L1139" s="623"/>
      <c r="M1139" s="624">
        <f t="shared" ref="M1139:Q1139" si="1001">M1140+M1142</f>
        <v>0</v>
      </c>
      <c r="N1139" s="625">
        <f t="shared" si="1001"/>
        <v>0</v>
      </c>
      <c r="O1139" s="626">
        <f t="shared" si="1001"/>
        <v>0</v>
      </c>
      <c r="P1139" s="269" t="e">
        <f>ROUND(O1139/I1139,4)</f>
        <v>#DIV/0!</v>
      </c>
      <c r="Q1139" s="620">
        <f t="shared" si="1001"/>
        <v>0</v>
      </c>
    </row>
    <row r="1140" spans="2:17">
      <c r="B1140" s="627"/>
      <c r="C1140" s="628" t="s">
        <v>36</v>
      </c>
      <c r="D1140" s="1009" t="s">
        <v>1801</v>
      </c>
      <c r="E1140" s="1010"/>
      <c r="F1140" s="1011"/>
      <c r="G1140" s="746"/>
      <c r="H1140" s="746"/>
      <c r="I1140" s="629"/>
      <c r="J1140" s="630"/>
      <c r="K1140" s="631"/>
      <c r="L1140" s="632"/>
      <c r="M1140" s="633">
        <f t="shared" ref="M1140:Q1140" si="1002">M1141</f>
        <v>0</v>
      </c>
      <c r="N1140" s="634">
        <f t="shared" si="1002"/>
        <v>0</v>
      </c>
      <c r="O1140" s="635">
        <f t="shared" si="1002"/>
        <v>0</v>
      </c>
      <c r="P1140" s="261" t="e">
        <f>ROUND(O1140/I1140,4)</f>
        <v>#DIV/0!</v>
      </c>
      <c r="Q1140" s="629">
        <f t="shared" si="1002"/>
        <v>0</v>
      </c>
    </row>
    <row r="1141" spans="2:17">
      <c r="B1141" s="148" t="s">
        <v>2824</v>
      </c>
      <c r="C1141" s="47" t="s">
        <v>38</v>
      </c>
      <c r="D1141" s="358" t="s">
        <v>1802</v>
      </c>
      <c r="E1141" s="636" t="s">
        <v>1801</v>
      </c>
      <c r="F1141" s="47" t="s">
        <v>2</v>
      </c>
      <c r="G1141" s="777"/>
      <c r="H1141" s="363"/>
      <c r="I1141" s="406"/>
      <c r="J1141" s="339">
        <v>0</v>
      </c>
      <c r="K1141" s="340"/>
      <c r="L1141" s="341">
        <f t="shared" ref="L1141" si="1003">ROUND(J1141+K1141,2)</f>
        <v>0</v>
      </c>
      <c r="M1141" s="342">
        <v>0</v>
      </c>
      <c r="N1141" s="343">
        <f>ROUND(K1141*H1141,2)</f>
        <v>0</v>
      </c>
      <c r="O1141" s="344">
        <f t="shared" ref="O1141" si="1004">ROUND(M1141+N1141,2)</f>
        <v>0</v>
      </c>
      <c r="P1141" s="51" t="e">
        <f>ROUND(O1141/I1141,4)</f>
        <v>#DIV/0!</v>
      </c>
      <c r="Q1141" s="338">
        <f t="shared" ref="Q1141" si="1005">ROUND(I1141-O1141,2)</f>
        <v>0</v>
      </c>
    </row>
    <row r="1142" spans="2:17" ht="15" customHeight="1">
      <c r="B1142" s="627"/>
      <c r="C1142" s="628" t="s">
        <v>77</v>
      </c>
      <c r="D1142" s="1009" t="s">
        <v>1803</v>
      </c>
      <c r="E1142" s="1010"/>
      <c r="F1142" s="1011"/>
      <c r="G1142" s="746"/>
      <c r="H1142" s="746"/>
      <c r="I1142" s="629"/>
      <c r="J1142" s="630"/>
      <c r="K1142" s="631"/>
      <c r="L1142" s="632"/>
      <c r="M1142" s="633">
        <f t="shared" ref="M1142:Q1142" si="1006">SUM(M1143:M1156)</f>
        <v>0</v>
      </c>
      <c r="N1142" s="634">
        <f t="shared" si="1006"/>
        <v>0</v>
      </c>
      <c r="O1142" s="635">
        <f t="shared" si="1006"/>
        <v>0</v>
      </c>
      <c r="P1142" s="261" t="e">
        <f>ROUND(O1142/I1142,4)</f>
        <v>#DIV/0!</v>
      </c>
      <c r="Q1142" s="629">
        <f t="shared" si="1006"/>
        <v>0</v>
      </c>
    </row>
    <row r="1143" spans="2:17">
      <c r="B1143" s="148" t="s">
        <v>2825</v>
      </c>
      <c r="C1143" s="47" t="s">
        <v>79</v>
      </c>
      <c r="D1143" s="358" t="s">
        <v>1804</v>
      </c>
      <c r="E1143" s="637" t="s">
        <v>1805</v>
      </c>
      <c r="F1143" s="47" t="s">
        <v>2</v>
      </c>
      <c r="G1143" s="777"/>
      <c r="H1143" s="363"/>
      <c r="I1143" s="406"/>
      <c r="J1143" s="339">
        <v>0</v>
      </c>
      <c r="K1143" s="340"/>
      <c r="L1143" s="341">
        <f t="shared" ref="L1143:L1156" si="1007">ROUND(J1143+K1143,2)</f>
        <v>0</v>
      </c>
      <c r="M1143" s="342">
        <v>0</v>
      </c>
      <c r="N1143" s="343">
        <f t="shared" ref="N1143:N1156" si="1008">ROUND(K1143*H1143,2)</f>
        <v>0</v>
      </c>
      <c r="O1143" s="344">
        <f t="shared" ref="O1143:O1156" si="1009">ROUND(M1143+N1143,2)</f>
        <v>0</v>
      </c>
      <c r="P1143" s="51" t="e">
        <f t="shared" ref="P1143:P1156" si="1010">ROUND(O1143/I1143,4)</f>
        <v>#DIV/0!</v>
      </c>
      <c r="Q1143" s="338">
        <f t="shared" ref="Q1143:Q1156" si="1011">ROUND(I1143-O1143,2)</f>
        <v>0</v>
      </c>
    </row>
    <row r="1144" spans="2:17">
      <c r="B1144" s="148" t="s">
        <v>2828</v>
      </c>
      <c r="C1144" s="47" t="s">
        <v>81</v>
      </c>
      <c r="D1144" s="358" t="s">
        <v>1804</v>
      </c>
      <c r="E1144" s="637" t="s">
        <v>1806</v>
      </c>
      <c r="F1144" s="47" t="s">
        <v>2</v>
      </c>
      <c r="G1144" s="777"/>
      <c r="H1144" s="363"/>
      <c r="I1144" s="406"/>
      <c r="J1144" s="339">
        <v>0</v>
      </c>
      <c r="K1144" s="340"/>
      <c r="L1144" s="341">
        <f t="shared" si="1007"/>
        <v>0</v>
      </c>
      <c r="M1144" s="342">
        <v>0</v>
      </c>
      <c r="N1144" s="343">
        <f t="shared" si="1008"/>
        <v>0</v>
      </c>
      <c r="O1144" s="344">
        <f t="shared" si="1009"/>
        <v>0</v>
      </c>
      <c r="P1144" s="51" t="e">
        <f t="shared" si="1010"/>
        <v>#DIV/0!</v>
      </c>
      <c r="Q1144" s="338">
        <f t="shared" si="1011"/>
        <v>0</v>
      </c>
    </row>
    <row r="1145" spans="2:17">
      <c r="B1145" s="148" t="s">
        <v>2829</v>
      </c>
      <c r="C1145" s="47" t="s">
        <v>83</v>
      </c>
      <c r="D1145" s="358" t="s">
        <v>1804</v>
      </c>
      <c r="E1145" s="637" t="s">
        <v>1807</v>
      </c>
      <c r="F1145" s="47" t="s">
        <v>2</v>
      </c>
      <c r="G1145" s="777"/>
      <c r="H1145" s="363"/>
      <c r="I1145" s="406"/>
      <c r="J1145" s="339">
        <v>0</v>
      </c>
      <c r="K1145" s="340"/>
      <c r="L1145" s="341">
        <f t="shared" si="1007"/>
        <v>0</v>
      </c>
      <c r="M1145" s="342">
        <v>0</v>
      </c>
      <c r="N1145" s="343">
        <f t="shared" si="1008"/>
        <v>0</v>
      </c>
      <c r="O1145" s="344">
        <f t="shared" si="1009"/>
        <v>0</v>
      </c>
      <c r="P1145" s="51" t="e">
        <f t="shared" si="1010"/>
        <v>#DIV/0!</v>
      </c>
      <c r="Q1145" s="338">
        <f t="shared" si="1011"/>
        <v>0</v>
      </c>
    </row>
    <row r="1146" spans="2:17">
      <c r="B1146" s="148" t="s">
        <v>2830</v>
      </c>
      <c r="C1146" s="47" t="s">
        <v>85</v>
      </c>
      <c r="D1146" s="358" t="s">
        <v>1804</v>
      </c>
      <c r="E1146" s="637" t="s">
        <v>1808</v>
      </c>
      <c r="F1146" s="47" t="s">
        <v>2</v>
      </c>
      <c r="G1146" s="777"/>
      <c r="H1146" s="363"/>
      <c r="I1146" s="406"/>
      <c r="J1146" s="339">
        <v>0</v>
      </c>
      <c r="K1146" s="340"/>
      <c r="L1146" s="341">
        <f t="shared" si="1007"/>
        <v>0</v>
      </c>
      <c r="M1146" s="342">
        <v>0</v>
      </c>
      <c r="N1146" s="343">
        <f t="shared" si="1008"/>
        <v>0</v>
      </c>
      <c r="O1146" s="344">
        <f t="shared" si="1009"/>
        <v>0</v>
      </c>
      <c r="P1146" s="51" t="e">
        <f t="shared" si="1010"/>
        <v>#DIV/0!</v>
      </c>
      <c r="Q1146" s="338">
        <f t="shared" si="1011"/>
        <v>0</v>
      </c>
    </row>
    <row r="1147" spans="2:17">
      <c r="B1147" s="148" t="s">
        <v>2831</v>
      </c>
      <c r="C1147" s="47" t="s">
        <v>581</v>
      </c>
      <c r="D1147" s="358" t="s">
        <v>1804</v>
      </c>
      <c r="E1147" s="637" t="s">
        <v>1809</v>
      </c>
      <c r="F1147" s="47" t="s">
        <v>2</v>
      </c>
      <c r="G1147" s="777"/>
      <c r="H1147" s="363"/>
      <c r="I1147" s="406"/>
      <c r="J1147" s="339">
        <v>0</v>
      </c>
      <c r="K1147" s="340"/>
      <c r="L1147" s="341">
        <f t="shared" si="1007"/>
        <v>0</v>
      </c>
      <c r="M1147" s="342">
        <v>0</v>
      </c>
      <c r="N1147" s="343">
        <f t="shared" si="1008"/>
        <v>0</v>
      </c>
      <c r="O1147" s="344">
        <f t="shared" si="1009"/>
        <v>0</v>
      </c>
      <c r="P1147" s="51" t="e">
        <f t="shared" si="1010"/>
        <v>#DIV/0!</v>
      </c>
      <c r="Q1147" s="338">
        <f t="shared" si="1011"/>
        <v>0</v>
      </c>
    </row>
    <row r="1148" spans="2:17">
      <c r="B1148" s="148" t="s">
        <v>2832</v>
      </c>
      <c r="C1148" s="47" t="s">
        <v>1810</v>
      </c>
      <c r="D1148" s="358" t="s">
        <v>1804</v>
      </c>
      <c r="E1148" s="637" t="s">
        <v>1811</v>
      </c>
      <c r="F1148" s="47" t="s">
        <v>2</v>
      </c>
      <c r="G1148" s="777"/>
      <c r="H1148" s="363"/>
      <c r="I1148" s="406"/>
      <c r="J1148" s="339">
        <v>0</v>
      </c>
      <c r="K1148" s="340"/>
      <c r="L1148" s="341">
        <f t="shared" si="1007"/>
        <v>0</v>
      </c>
      <c r="M1148" s="342">
        <v>0</v>
      </c>
      <c r="N1148" s="343">
        <f t="shared" si="1008"/>
        <v>0</v>
      </c>
      <c r="O1148" s="344">
        <f t="shared" si="1009"/>
        <v>0</v>
      </c>
      <c r="P1148" s="51" t="e">
        <f t="shared" si="1010"/>
        <v>#DIV/0!</v>
      </c>
      <c r="Q1148" s="338">
        <f t="shared" si="1011"/>
        <v>0</v>
      </c>
    </row>
    <row r="1149" spans="2:17">
      <c r="B1149" s="148" t="s">
        <v>2833</v>
      </c>
      <c r="C1149" s="47" t="s">
        <v>1812</v>
      </c>
      <c r="D1149" s="358" t="s">
        <v>1804</v>
      </c>
      <c r="E1149" s="637" t="s">
        <v>1813</v>
      </c>
      <c r="F1149" s="47" t="s">
        <v>2</v>
      </c>
      <c r="G1149" s="777"/>
      <c r="H1149" s="363"/>
      <c r="I1149" s="406"/>
      <c r="J1149" s="339">
        <v>0</v>
      </c>
      <c r="K1149" s="340"/>
      <c r="L1149" s="341">
        <f t="shared" si="1007"/>
        <v>0</v>
      </c>
      <c r="M1149" s="342">
        <v>0</v>
      </c>
      <c r="N1149" s="343">
        <f t="shared" si="1008"/>
        <v>0</v>
      </c>
      <c r="O1149" s="344">
        <f t="shared" si="1009"/>
        <v>0</v>
      </c>
      <c r="P1149" s="51" t="e">
        <f t="shared" si="1010"/>
        <v>#DIV/0!</v>
      </c>
      <c r="Q1149" s="338">
        <f t="shared" si="1011"/>
        <v>0</v>
      </c>
    </row>
    <row r="1150" spans="2:17">
      <c r="B1150" s="148" t="s">
        <v>2834</v>
      </c>
      <c r="C1150" s="47" t="s">
        <v>1814</v>
      </c>
      <c r="D1150" s="358" t="s">
        <v>1804</v>
      </c>
      <c r="E1150" s="637" t="s">
        <v>1815</v>
      </c>
      <c r="F1150" s="47" t="s">
        <v>2</v>
      </c>
      <c r="G1150" s="777"/>
      <c r="H1150" s="363"/>
      <c r="I1150" s="406"/>
      <c r="J1150" s="339">
        <v>0</v>
      </c>
      <c r="K1150" s="340"/>
      <c r="L1150" s="341">
        <f t="shared" si="1007"/>
        <v>0</v>
      </c>
      <c r="M1150" s="342">
        <v>0</v>
      </c>
      <c r="N1150" s="343">
        <f t="shared" si="1008"/>
        <v>0</v>
      </c>
      <c r="O1150" s="344">
        <f t="shared" si="1009"/>
        <v>0</v>
      </c>
      <c r="P1150" s="51" t="e">
        <f t="shared" si="1010"/>
        <v>#DIV/0!</v>
      </c>
      <c r="Q1150" s="338">
        <f t="shared" si="1011"/>
        <v>0</v>
      </c>
    </row>
    <row r="1151" spans="2:17">
      <c r="B1151" s="148" t="s">
        <v>2835</v>
      </c>
      <c r="C1151" s="47" t="s">
        <v>1816</v>
      </c>
      <c r="D1151" s="358" t="s">
        <v>1804</v>
      </c>
      <c r="E1151" s="637" t="s">
        <v>1817</v>
      </c>
      <c r="F1151" s="47" t="s">
        <v>2</v>
      </c>
      <c r="G1151" s="777"/>
      <c r="H1151" s="363"/>
      <c r="I1151" s="406"/>
      <c r="J1151" s="339">
        <v>0</v>
      </c>
      <c r="K1151" s="340"/>
      <c r="L1151" s="341">
        <f t="shared" si="1007"/>
        <v>0</v>
      </c>
      <c r="M1151" s="342">
        <v>0</v>
      </c>
      <c r="N1151" s="343">
        <f t="shared" si="1008"/>
        <v>0</v>
      </c>
      <c r="O1151" s="344">
        <f t="shared" si="1009"/>
        <v>0</v>
      </c>
      <c r="P1151" s="51" t="e">
        <f t="shared" si="1010"/>
        <v>#DIV/0!</v>
      </c>
      <c r="Q1151" s="338">
        <f t="shared" si="1011"/>
        <v>0</v>
      </c>
    </row>
    <row r="1152" spans="2:17">
      <c r="B1152" s="148" t="s">
        <v>2836</v>
      </c>
      <c r="C1152" s="47" t="s">
        <v>1818</v>
      </c>
      <c r="D1152" s="358" t="s">
        <v>1804</v>
      </c>
      <c r="E1152" s="637" t="s">
        <v>1819</v>
      </c>
      <c r="F1152" s="47" t="s">
        <v>2</v>
      </c>
      <c r="G1152" s="777"/>
      <c r="H1152" s="363"/>
      <c r="I1152" s="406"/>
      <c r="J1152" s="339">
        <v>0</v>
      </c>
      <c r="K1152" s="340"/>
      <c r="L1152" s="341">
        <f t="shared" si="1007"/>
        <v>0</v>
      </c>
      <c r="M1152" s="342">
        <v>0</v>
      </c>
      <c r="N1152" s="343">
        <f t="shared" si="1008"/>
        <v>0</v>
      </c>
      <c r="O1152" s="344">
        <f t="shared" si="1009"/>
        <v>0</v>
      </c>
      <c r="P1152" s="51" t="e">
        <f t="shared" si="1010"/>
        <v>#DIV/0!</v>
      </c>
      <c r="Q1152" s="338">
        <f t="shared" si="1011"/>
        <v>0</v>
      </c>
    </row>
    <row r="1153" spans="2:17">
      <c r="B1153" s="148" t="s">
        <v>2837</v>
      </c>
      <c r="C1153" s="47" t="s">
        <v>1820</v>
      </c>
      <c r="D1153" s="358" t="s">
        <v>1804</v>
      </c>
      <c r="E1153" s="637" t="s">
        <v>1821</v>
      </c>
      <c r="F1153" s="47" t="s">
        <v>2</v>
      </c>
      <c r="G1153" s="777"/>
      <c r="H1153" s="363"/>
      <c r="I1153" s="406"/>
      <c r="J1153" s="339">
        <v>0</v>
      </c>
      <c r="K1153" s="340"/>
      <c r="L1153" s="341">
        <f t="shared" si="1007"/>
        <v>0</v>
      </c>
      <c r="M1153" s="342">
        <v>0</v>
      </c>
      <c r="N1153" s="343">
        <f t="shared" si="1008"/>
        <v>0</v>
      </c>
      <c r="O1153" s="344">
        <f t="shared" si="1009"/>
        <v>0</v>
      </c>
      <c r="P1153" s="51" t="e">
        <f t="shared" si="1010"/>
        <v>#DIV/0!</v>
      </c>
      <c r="Q1153" s="338">
        <f t="shared" si="1011"/>
        <v>0</v>
      </c>
    </row>
    <row r="1154" spans="2:17">
      <c r="B1154" s="148" t="s">
        <v>2838</v>
      </c>
      <c r="C1154" s="47" t="s">
        <v>1822</v>
      </c>
      <c r="D1154" s="358" t="s">
        <v>1804</v>
      </c>
      <c r="E1154" s="637" t="s">
        <v>1823</v>
      </c>
      <c r="F1154" s="47" t="s">
        <v>2</v>
      </c>
      <c r="G1154" s="777"/>
      <c r="H1154" s="363"/>
      <c r="I1154" s="406"/>
      <c r="J1154" s="339">
        <v>0</v>
      </c>
      <c r="K1154" s="340"/>
      <c r="L1154" s="341">
        <f t="shared" si="1007"/>
        <v>0</v>
      </c>
      <c r="M1154" s="342">
        <v>0</v>
      </c>
      <c r="N1154" s="343">
        <f t="shared" si="1008"/>
        <v>0</v>
      </c>
      <c r="O1154" s="344">
        <f t="shared" si="1009"/>
        <v>0</v>
      </c>
      <c r="P1154" s="51" t="e">
        <f t="shared" si="1010"/>
        <v>#DIV/0!</v>
      </c>
      <c r="Q1154" s="338">
        <f t="shared" si="1011"/>
        <v>0</v>
      </c>
    </row>
    <row r="1155" spans="2:17">
      <c r="B1155" s="148" t="s">
        <v>2839</v>
      </c>
      <c r="C1155" s="47" t="s">
        <v>1824</v>
      </c>
      <c r="D1155" s="358" t="s">
        <v>1804</v>
      </c>
      <c r="E1155" s="637" t="s">
        <v>1825</v>
      </c>
      <c r="F1155" s="47" t="s">
        <v>2</v>
      </c>
      <c r="G1155" s="777"/>
      <c r="H1155" s="363"/>
      <c r="I1155" s="406"/>
      <c r="J1155" s="339">
        <v>0</v>
      </c>
      <c r="K1155" s="340"/>
      <c r="L1155" s="341">
        <f t="shared" si="1007"/>
        <v>0</v>
      </c>
      <c r="M1155" s="342">
        <v>0</v>
      </c>
      <c r="N1155" s="343">
        <f t="shared" si="1008"/>
        <v>0</v>
      </c>
      <c r="O1155" s="344">
        <f t="shared" si="1009"/>
        <v>0</v>
      </c>
      <c r="P1155" s="51" t="e">
        <f t="shared" si="1010"/>
        <v>#DIV/0!</v>
      </c>
      <c r="Q1155" s="338">
        <f t="shared" si="1011"/>
        <v>0</v>
      </c>
    </row>
    <row r="1156" spans="2:17" ht="15" thickBot="1">
      <c r="B1156" s="638" t="s">
        <v>2840</v>
      </c>
      <c r="C1156" s="165" t="s">
        <v>1826</v>
      </c>
      <c r="D1156" s="639" t="s">
        <v>1804</v>
      </c>
      <c r="E1156" s="640" t="s">
        <v>1827</v>
      </c>
      <c r="F1156" s="165" t="s">
        <v>2</v>
      </c>
      <c r="G1156" s="783"/>
      <c r="H1156" s="784"/>
      <c r="I1156" s="454"/>
      <c r="J1156" s="480">
        <v>0</v>
      </c>
      <c r="K1156" s="481"/>
      <c r="L1156" s="482">
        <f t="shared" si="1007"/>
        <v>0</v>
      </c>
      <c r="M1156" s="483">
        <v>0</v>
      </c>
      <c r="N1156" s="459">
        <f t="shared" si="1008"/>
        <v>0</v>
      </c>
      <c r="O1156" s="484">
        <f t="shared" si="1009"/>
        <v>0</v>
      </c>
      <c r="P1156" s="164" t="e">
        <f t="shared" si="1010"/>
        <v>#DIV/0!</v>
      </c>
      <c r="Q1156" s="485">
        <f t="shared" si="1011"/>
        <v>0</v>
      </c>
    </row>
    <row r="1157" spans="2:17" ht="22.5" customHeight="1" thickTop="1">
      <c r="B1157" s="618"/>
      <c r="C1157" s="619" t="s">
        <v>34</v>
      </c>
      <c r="D1157" s="1089" t="s">
        <v>1615</v>
      </c>
      <c r="E1157" s="1090"/>
      <c r="F1157" s="1091"/>
      <c r="G1157" s="744"/>
      <c r="H1157" s="744"/>
      <c r="I1157" s="620"/>
      <c r="J1157" s="621"/>
      <c r="K1157" s="622"/>
      <c r="L1157" s="623"/>
      <c r="M1157" s="624">
        <f t="shared" ref="M1157:Q1157" si="1012">M1158+M1160</f>
        <v>0</v>
      </c>
      <c r="N1157" s="625">
        <f t="shared" si="1012"/>
        <v>0</v>
      </c>
      <c r="O1157" s="626">
        <f t="shared" si="1012"/>
        <v>0</v>
      </c>
      <c r="P1157" s="269" t="e">
        <f>ROUND(O1157/I1157,4)</f>
        <v>#DIV/0!</v>
      </c>
      <c r="Q1157" s="620">
        <f t="shared" si="1012"/>
        <v>0</v>
      </c>
    </row>
    <row r="1158" spans="2:17">
      <c r="B1158" s="627"/>
      <c r="C1158" s="628" t="s">
        <v>768</v>
      </c>
      <c r="D1158" s="1009" t="s">
        <v>1801</v>
      </c>
      <c r="E1158" s="1010"/>
      <c r="F1158" s="1011"/>
      <c r="G1158" s="746"/>
      <c r="H1158" s="746"/>
      <c r="I1158" s="629"/>
      <c r="J1158" s="630"/>
      <c r="K1158" s="631"/>
      <c r="L1158" s="632"/>
      <c r="M1158" s="633">
        <f t="shared" ref="M1158:Q1158" si="1013">M1159</f>
        <v>0</v>
      </c>
      <c r="N1158" s="634">
        <f t="shared" si="1013"/>
        <v>0</v>
      </c>
      <c r="O1158" s="635">
        <f t="shared" si="1013"/>
        <v>0</v>
      </c>
      <c r="P1158" s="261" t="e">
        <f>ROUND(O1158/I1158,4)</f>
        <v>#DIV/0!</v>
      </c>
      <c r="Q1158" s="629">
        <f t="shared" si="1013"/>
        <v>0</v>
      </c>
    </row>
    <row r="1159" spans="2:17">
      <c r="B1159" s="148" t="s">
        <v>2841</v>
      </c>
      <c r="C1159" s="47" t="s">
        <v>887</v>
      </c>
      <c r="D1159" s="358" t="s">
        <v>1802</v>
      </c>
      <c r="E1159" s="636" t="s">
        <v>1801</v>
      </c>
      <c r="F1159" s="47" t="s">
        <v>2</v>
      </c>
      <c r="G1159" s="777"/>
      <c r="H1159" s="363"/>
      <c r="I1159" s="406"/>
      <c r="J1159" s="339">
        <v>0</v>
      </c>
      <c r="K1159" s="340"/>
      <c r="L1159" s="341">
        <f t="shared" ref="L1159" si="1014">ROUND(J1159+K1159,2)</f>
        <v>0</v>
      </c>
      <c r="M1159" s="342">
        <v>0</v>
      </c>
      <c r="N1159" s="343">
        <f>ROUND(K1159*H1159,2)</f>
        <v>0</v>
      </c>
      <c r="O1159" s="344">
        <f t="shared" ref="O1159" si="1015">ROUND(M1159+N1159,2)</f>
        <v>0</v>
      </c>
      <c r="P1159" s="51" t="e">
        <f>ROUND(O1159/I1159,4)</f>
        <v>#DIV/0!</v>
      </c>
      <c r="Q1159" s="338">
        <f t="shared" ref="Q1159" si="1016">ROUND(I1159-O1159,2)</f>
        <v>0</v>
      </c>
    </row>
    <row r="1160" spans="2:17" ht="15" customHeight="1">
      <c r="B1160" s="627"/>
      <c r="C1160" s="628" t="s">
        <v>770</v>
      </c>
      <c r="D1160" s="1009" t="s">
        <v>1803</v>
      </c>
      <c r="E1160" s="1010"/>
      <c r="F1160" s="1011"/>
      <c r="G1160" s="746"/>
      <c r="H1160" s="746"/>
      <c r="I1160" s="629"/>
      <c r="J1160" s="630"/>
      <c r="K1160" s="631"/>
      <c r="L1160" s="632"/>
      <c r="M1160" s="633">
        <f t="shared" ref="M1160:Q1160" si="1017">SUM(M1161:M1168)</f>
        <v>0</v>
      </c>
      <c r="N1160" s="634">
        <f t="shared" si="1017"/>
        <v>0</v>
      </c>
      <c r="O1160" s="635">
        <f t="shared" si="1017"/>
        <v>0</v>
      </c>
      <c r="P1160" s="261" t="e">
        <f>ROUND(O1160/I1160,4)</f>
        <v>#DIV/0!</v>
      </c>
      <c r="Q1160" s="629">
        <f t="shared" si="1017"/>
        <v>0</v>
      </c>
    </row>
    <row r="1161" spans="2:17">
      <c r="B1161" s="148" t="s">
        <v>2826</v>
      </c>
      <c r="C1161" s="47" t="s">
        <v>892</v>
      </c>
      <c r="D1161" s="358" t="s">
        <v>1804</v>
      </c>
      <c r="E1161" s="637" t="s">
        <v>1828</v>
      </c>
      <c r="F1161" s="47" t="s">
        <v>2</v>
      </c>
      <c r="G1161" s="777"/>
      <c r="H1161" s="363"/>
      <c r="I1161" s="406"/>
      <c r="J1161" s="339">
        <v>0</v>
      </c>
      <c r="K1161" s="340"/>
      <c r="L1161" s="341">
        <f t="shared" ref="L1161:L1168" si="1018">ROUND(J1161+K1161,2)</f>
        <v>0</v>
      </c>
      <c r="M1161" s="342">
        <v>0</v>
      </c>
      <c r="N1161" s="343">
        <f t="shared" ref="N1161:N1168" si="1019">ROUND(K1161*H1161,2)</f>
        <v>0</v>
      </c>
      <c r="O1161" s="344">
        <f t="shared" ref="O1161:O1168" si="1020">ROUND(M1161+N1161,2)</f>
        <v>0</v>
      </c>
      <c r="P1161" s="51" t="e">
        <f t="shared" ref="P1161:P1168" si="1021">ROUND(O1161/I1161,4)</f>
        <v>#DIV/0!</v>
      </c>
      <c r="Q1161" s="338">
        <f t="shared" ref="Q1161:Q1168" si="1022">ROUND(I1161-O1161,2)</f>
        <v>0</v>
      </c>
    </row>
    <row r="1162" spans="2:17">
      <c r="B1162" s="148" t="s">
        <v>2843</v>
      </c>
      <c r="C1162" s="47" t="s">
        <v>893</v>
      </c>
      <c r="D1162" s="358" t="s">
        <v>1804</v>
      </c>
      <c r="E1162" s="637" t="s">
        <v>1829</v>
      </c>
      <c r="F1162" s="47" t="s">
        <v>2</v>
      </c>
      <c r="G1162" s="777"/>
      <c r="H1162" s="363"/>
      <c r="I1162" s="406"/>
      <c r="J1162" s="339">
        <v>0</v>
      </c>
      <c r="K1162" s="340"/>
      <c r="L1162" s="341">
        <f t="shared" si="1018"/>
        <v>0</v>
      </c>
      <c r="M1162" s="342">
        <v>0</v>
      </c>
      <c r="N1162" s="343">
        <f t="shared" si="1019"/>
        <v>0</v>
      </c>
      <c r="O1162" s="344">
        <f t="shared" si="1020"/>
        <v>0</v>
      </c>
      <c r="P1162" s="51" t="e">
        <f t="shared" si="1021"/>
        <v>#DIV/0!</v>
      </c>
      <c r="Q1162" s="338">
        <f t="shared" si="1022"/>
        <v>0</v>
      </c>
    </row>
    <row r="1163" spans="2:17">
      <c r="B1163" s="148" t="s">
        <v>2844</v>
      </c>
      <c r="C1163" s="47" t="s">
        <v>894</v>
      </c>
      <c r="D1163" s="358" t="s">
        <v>1804</v>
      </c>
      <c r="E1163" s="637" t="s">
        <v>1830</v>
      </c>
      <c r="F1163" s="47" t="s">
        <v>2</v>
      </c>
      <c r="G1163" s="777"/>
      <c r="H1163" s="363"/>
      <c r="I1163" s="406"/>
      <c r="J1163" s="339">
        <v>0</v>
      </c>
      <c r="K1163" s="340"/>
      <c r="L1163" s="341">
        <f t="shared" si="1018"/>
        <v>0</v>
      </c>
      <c r="M1163" s="342">
        <v>0</v>
      </c>
      <c r="N1163" s="343">
        <f t="shared" si="1019"/>
        <v>0</v>
      </c>
      <c r="O1163" s="344">
        <f t="shared" si="1020"/>
        <v>0</v>
      </c>
      <c r="P1163" s="51" t="e">
        <f t="shared" si="1021"/>
        <v>#DIV/0!</v>
      </c>
      <c r="Q1163" s="338">
        <f t="shared" si="1022"/>
        <v>0</v>
      </c>
    </row>
    <row r="1164" spans="2:17">
      <c r="B1164" s="148" t="s">
        <v>2845</v>
      </c>
      <c r="C1164" s="47" t="s">
        <v>1831</v>
      </c>
      <c r="D1164" s="358" t="s">
        <v>1804</v>
      </c>
      <c r="E1164" s="637" t="s">
        <v>1832</v>
      </c>
      <c r="F1164" s="47" t="s">
        <v>2</v>
      </c>
      <c r="G1164" s="777"/>
      <c r="H1164" s="363"/>
      <c r="I1164" s="406"/>
      <c r="J1164" s="339">
        <v>0</v>
      </c>
      <c r="K1164" s="340"/>
      <c r="L1164" s="341">
        <f t="shared" si="1018"/>
        <v>0</v>
      </c>
      <c r="M1164" s="342">
        <v>0</v>
      </c>
      <c r="N1164" s="343">
        <f t="shared" si="1019"/>
        <v>0</v>
      </c>
      <c r="O1164" s="344">
        <f t="shared" si="1020"/>
        <v>0</v>
      </c>
      <c r="P1164" s="51" t="e">
        <f t="shared" si="1021"/>
        <v>#DIV/0!</v>
      </c>
      <c r="Q1164" s="338">
        <f t="shared" si="1022"/>
        <v>0</v>
      </c>
    </row>
    <row r="1165" spans="2:17">
      <c r="B1165" s="148" t="s">
        <v>2846</v>
      </c>
      <c r="C1165" s="47" t="s">
        <v>1833</v>
      </c>
      <c r="D1165" s="358" t="s">
        <v>1804</v>
      </c>
      <c r="E1165" s="637" t="s">
        <v>1834</v>
      </c>
      <c r="F1165" s="47" t="s">
        <v>2</v>
      </c>
      <c r="G1165" s="777"/>
      <c r="H1165" s="363"/>
      <c r="I1165" s="406"/>
      <c r="J1165" s="339">
        <v>0</v>
      </c>
      <c r="K1165" s="340"/>
      <c r="L1165" s="341">
        <f t="shared" si="1018"/>
        <v>0</v>
      </c>
      <c r="M1165" s="342">
        <v>0</v>
      </c>
      <c r="N1165" s="343">
        <f t="shared" si="1019"/>
        <v>0</v>
      </c>
      <c r="O1165" s="344">
        <f t="shared" si="1020"/>
        <v>0</v>
      </c>
      <c r="P1165" s="51" t="e">
        <f t="shared" si="1021"/>
        <v>#DIV/0!</v>
      </c>
      <c r="Q1165" s="338">
        <f t="shared" si="1022"/>
        <v>0</v>
      </c>
    </row>
    <row r="1166" spans="2:17">
      <c r="B1166" s="148" t="s">
        <v>2847</v>
      </c>
      <c r="C1166" s="47" t="s">
        <v>1835</v>
      </c>
      <c r="D1166" s="358" t="s">
        <v>1804</v>
      </c>
      <c r="E1166" s="637" t="s">
        <v>1836</v>
      </c>
      <c r="F1166" s="47" t="s">
        <v>2</v>
      </c>
      <c r="G1166" s="777"/>
      <c r="H1166" s="363"/>
      <c r="I1166" s="406"/>
      <c r="J1166" s="339">
        <v>0</v>
      </c>
      <c r="K1166" s="340"/>
      <c r="L1166" s="341">
        <f t="shared" si="1018"/>
        <v>0</v>
      </c>
      <c r="M1166" s="342">
        <v>0</v>
      </c>
      <c r="N1166" s="343">
        <f t="shared" si="1019"/>
        <v>0</v>
      </c>
      <c r="O1166" s="344">
        <f t="shared" si="1020"/>
        <v>0</v>
      </c>
      <c r="P1166" s="51" t="e">
        <f t="shared" si="1021"/>
        <v>#DIV/0!</v>
      </c>
      <c r="Q1166" s="338">
        <f t="shared" si="1022"/>
        <v>0</v>
      </c>
    </row>
    <row r="1167" spans="2:17">
      <c r="B1167" s="148" t="s">
        <v>2848</v>
      </c>
      <c r="C1167" s="47" t="s">
        <v>1837</v>
      </c>
      <c r="D1167" s="358" t="s">
        <v>1804</v>
      </c>
      <c r="E1167" s="637" t="s">
        <v>1838</v>
      </c>
      <c r="F1167" s="47" t="s">
        <v>2</v>
      </c>
      <c r="G1167" s="777"/>
      <c r="H1167" s="363"/>
      <c r="I1167" s="406"/>
      <c r="J1167" s="339">
        <v>0</v>
      </c>
      <c r="K1167" s="340"/>
      <c r="L1167" s="341">
        <f t="shared" si="1018"/>
        <v>0</v>
      </c>
      <c r="M1167" s="342">
        <v>0</v>
      </c>
      <c r="N1167" s="343">
        <f t="shared" si="1019"/>
        <v>0</v>
      </c>
      <c r="O1167" s="344">
        <f t="shared" si="1020"/>
        <v>0</v>
      </c>
      <c r="P1167" s="51" t="e">
        <f t="shared" si="1021"/>
        <v>#DIV/0!</v>
      </c>
      <c r="Q1167" s="338">
        <f t="shared" si="1022"/>
        <v>0</v>
      </c>
    </row>
    <row r="1168" spans="2:17" ht="15" thickBot="1">
      <c r="B1168" s="638" t="s">
        <v>2849</v>
      </c>
      <c r="C1168" s="165" t="s">
        <v>1839</v>
      </c>
      <c r="D1168" s="639" t="s">
        <v>1804</v>
      </c>
      <c r="E1168" s="640" t="s">
        <v>1840</v>
      </c>
      <c r="F1168" s="165" t="s">
        <v>2</v>
      </c>
      <c r="G1168" s="783"/>
      <c r="H1168" s="784"/>
      <c r="I1168" s="454"/>
      <c r="J1168" s="480">
        <v>0</v>
      </c>
      <c r="K1168" s="481"/>
      <c r="L1168" s="482">
        <f t="shared" si="1018"/>
        <v>0</v>
      </c>
      <c r="M1168" s="483">
        <v>0</v>
      </c>
      <c r="N1168" s="459">
        <f t="shared" si="1019"/>
        <v>0</v>
      </c>
      <c r="O1168" s="484">
        <f t="shared" si="1020"/>
        <v>0</v>
      </c>
      <c r="P1168" s="164" t="e">
        <f t="shared" si="1021"/>
        <v>#DIV/0!</v>
      </c>
      <c r="Q1168" s="485">
        <f t="shared" si="1022"/>
        <v>0</v>
      </c>
    </row>
    <row r="1169" spans="2:17" ht="22.5" customHeight="1" thickTop="1">
      <c r="B1169" s="618"/>
      <c r="C1169" s="619" t="s">
        <v>692</v>
      </c>
      <c r="D1169" s="1089" t="s">
        <v>1841</v>
      </c>
      <c r="E1169" s="1090"/>
      <c r="F1169" s="1091"/>
      <c r="G1169" s="744"/>
      <c r="H1169" s="744"/>
      <c r="I1169" s="620"/>
      <c r="J1169" s="621"/>
      <c r="K1169" s="622"/>
      <c r="L1169" s="623"/>
      <c r="M1169" s="624">
        <f t="shared" ref="M1169:Q1169" si="1023">M1170+M1172</f>
        <v>0</v>
      </c>
      <c r="N1169" s="625">
        <f t="shared" si="1023"/>
        <v>0</v>
      </c>
      <c r="O1169" s="626">
        <f t="shared" si="1023"/>
        <v>0</v>
      </c>
      <c r="P1169" s="269" t="e">
        <f>ROUND(O1169/I1169,4)</f>
        <v>#DIV/0!</v>
      </c>
      <c r="Q1169" s="620">
        <f t="shared" si="1023"/>
        <v>0</v>
      </c>
    </row>
    <row r="1170" spans="2:17">
      <c r="B1170" s="627"/>
      <c r="C1170" s="628" t="s">
        <v>775</v>
      </c>
      <c r="D1170" s="1009" t="s">
        <v>1801</v>
      </c>
      <c r="E1170" s="1010"/>
      <c r="F1170" s="1011"/>
      <c r="G1170" s="746"/>
      <c r="H1170" s="746"/>
      <c r="I1170" s="629"/>
      <c r="J1170" s="630"/>
      <c r="K1170" s="631"/>
      <c r="L1170" s="632"/>
      <c r="M1170" s="633">
        <f t="shared" ref="M1170:Q1170" si="1024">M1171</f>
        <v>0</v>
      </c>
      <c r="N1170" s="634">
        <f t="shared" si="1024"/>
        <v>0</v>
      </c>
      <c r="O1170" s="635">
        <f t="shared" si="1024"/>
        <v>0</v>
      </c>
      <c r="P1170" s="261" t="e">
        <f>ROUND(O1170/I1170,4)</f>
        <v>#DIV/0!</v>
      </c>
      <c r="Q1170" s="629">
        <f t="shared" si="1024"/>
        <v>0</v>
      </c>
    </row>
    <row r="1171" spans="2:17">
      <c r="B1171" s="148" t="s">
        <v>2850</v>
      </c>
      <c r="C1171" s="47" t="s">
        <v>897</v>
      </c>
      <c r="D1171" s="358" t="s">
        <v>1802</v>
      </c>
      <c r="E1171" s="636" t="s">
        <v>1801</v>
      </c>
      <c r="F1171" s="47" t="s">
        <v>2</v>
      </c>
      <c r="G1171" s="777"/>
      <c r="H1171" s="363"/>
      <c r="I1171" s="406"/>
      <c r="J1171" s="339">
        <v>0</v>
      </c>
      <c r="K1171" s="340"/>
      <c r="L1171" s="341">
        <f t="shared" ref="L1171" si="1025">ROUND(J1171+K1171,2)</f>
        <v>0</v>
      </c>
      <c r="M1171" s="342">
        <v>0</v>
      </c>
      <c r="N1171" s="343">
        <f>ROUND(K1171*H1171,2)</f>
        <v>0</v>
      </c>
      <c r="O1171" s="344">
        <f t="shared" ref="O1171" si="1026">ROUND(M1171+N1171,2)</f>
        <v>0</v>
      </c>
      <c r="P1171" s="51" t="e">
        <f>ROUND(O1171/I1171,4)</f>
        <v>#DIV/0!</v>
      </c>
      <c r="Q1171" s="338">
        <f t="shared" ref="Q1171" si="1027">ROUND(I1171-O1171,2)</f>
        <v>0</v>
      </c>
    </row>
    <row r="1172" spans="2:17" ht="15" customHeight="1">
      <c r="B1172" s="627"/>
      <c r="C1172" s="628" t="s">
        <v>776</v>
      </c>
      <c r="D1172" s="1009" t="s">
        <v>1803</v>
      </c>
      <c r="E1172" s="1010"/>
      <c r="F1172" s="1011"/>
      <c r="G1172" s="746"/>
      <c r="H1172" s="746"/>
      <c r="I1172" s="629"/>
      <c r="J1172" s="630"/>
      <c r="K1172" s="631"/>
      <c r="L1172" s="632"/>
      <c r="M1172" s="633">
        <f t="shared" ref="M1172:Q1172" si="1028">SUM(M1173:M1194)</f>
        <v>0</v>
      </c>
      <c r="N1172" s="634">
        <f t="shared" si="1028"/>
        <v>0</v>
      </c>
      <c r="O1172" s="635">
        <f t="shared" si="1028"/>
        <v>0</v>
      </c>
      <c r="P1172" s="261" t="e">
        <f>ROUND(O1172/I1172,4)</f>
        <v>#DIV/0!</v>
      </c>
      <c r="Q1172" s="629">
        <f t="shared" si="1028"/>
        <v>0</v>
      </c>
    </row>
    <row r="1173" spans="2:17">
      <c r="B1173" s="148" t="s">
        <v>2827</v>
      </c>
      <c r="C1173" s="47" t="s">
        <v>1842</v>
      </c>
      <c r="D1173" s="358" t="s">
        <v>1804</v>
      </c>
      <c r="E1173" s="637" t="s">
        <v>1843</v>
      </c>
      <c r="F1173" s="47" t="s">
        <v>2</v>
      </c>
      <c r="G1173" s="777"/>
      <c r="H1173" s="363"/>
      <c r="I1173" s="406"/>
      <c r="J1173" s="339">
        <v>0</v>
      </c>
      <c r="K1173" s="340"/>
      <c r="L1173" s="341">
        <f t="shared" ref="L1173:L1194" si="1029">ROUND(J1173+K1173,2)</f>
        <v>0</v>
      </c>
      <c r="M1173" s="342">
        <v>0</v>
      </c>
      <c r="N1173" s="343">
        <f t="shared" ref="N1173:N1194" si="1030">ROUND(K1173*H1173,2)</f>
        <v>0</v>
      </c>
      <c r="O1173" s="344">
        <f t="shared" ref="O1173:O1194" si="1031">ROUND(M1173+N1173,2)</f>
        <v>0</v>
      </c>
      <c r="P1173" s="51" t="e">
        <f t="shared" ref="P1173:P1194" si="1032">ROUND(O1173/I1173,4)</f>
        <v>#DIV/0!</v>
      </c>
      <c r="Q1173" s="338">
        <f t="shared" ref="Q1173:Q1194" si="1033">ROUND(I1173-O1173,2)</f>
        <v>0</v>
      </c>
    </row>
    <row r="1174" spans="2:17">
      <c r="B1174" s="148" t="s">
        <v>2851</v>
      </c>
      <c r="C1174" s="47" t="s">
        <v>1844</v>
      </c>
      <c r="D1174" s="358" t="s">
        <v>1804</v>
      </c>
      <c r="E1174" s="637" t="s">
        <v>1845</v>
      </c>
      <c r="F1174" s="47" t="s">
        <v>2</v>
      </c>
      <c r="G1174" s="777"/>
      <c r="H1174" s="363"/>
      <c r="I1174" s="406"/>
      <c r="J1174" s="339">
        <v>0</v>
      </c>
      <c r="K1174" s="340"/>
      <c r="L1174" s="341">
        <f t="shared" si="1029"/>
        <v>0</v>
      </c>
      <c r="M1174" s="342">
        <v>0</v>
      </c>
      <c r="N1174" s="343">
        <f t="shared" si="1030"/>
        <v>0</v>
      </c>
      <c r="O1174" s="344">
        <f t="shared" si="1031"/>
        <v>0</v>
      </c>
      <c r="P1174" s="51" t="e">
        <f t="shared" si="1032"/>
        <v>#DIV/0!</v>
      </c>
      <c r="Q1174" s="338">
        <f t="shared" si="1033"/>
        <v>0</v>
      </c>
    </row>
    <row r="1175" spans="2:17">
      <c r="B1175" s="148" t="s">
        <v>2852</v>
      </c>
      <c r="C1175" s="47" t="s">
        <v>1846</v>
      </c>
      <c r="D1175" s="358" t="s">
        <v>1804</v>
      </c>
      <c r="E1175" s="637" t="s">
        <v>1847</v>
      </c>
      <c r="F1175" s="47" t="s">
        <v>2</v>
      </c>
      <c r="G1175" s="777"/>
      <c r="H1175" s="363"/>
      <c r="I1175" s="406"/>
      <c r="J1175" s="339">
        <v>0</v>
      </c>
      <c r="K1175" s="340"/>
      <c r="L1175" s="341">
        <f t="shared" si="1029"/>
        <v>0</v>
      </c>
      <c r="M1175" s="342">
        <v>0</v>
      </c>
      <c r="N1175" s="343">
        <f t="shared" si="1030"/>
        <v>0</v>
      </c>
      <c r="O1175" s="344">
        <f t="shared" si="1031"/>
        <v>0</v>
      </c>
      <c r="P1175" s="51" t="e">
        <f t="shared" si="1032"/>
        <v>#DIV/0!</v>
      </c>
      <c r="Q1175" s="338">
        <f t="shared" si="1033"/>
        <v>0</v>
      </c>
    </row>
    <row r="1176" spans="2:17">
      <c r="B1176" s="148" t="s">
        <v>2853</v>
      </c>
      <c r="C1176" s="47" t="s">
        <v>1848</v>
      </c>
      <c r="D1176" s="358" t="s">
        <v>1804</v>
      </c>
      <c r="E1176" s="637" t="s">
        <v>1849</v>
      </c>
      <c r="F1176" s="47" t="s">
        <v>2</v>
      </c>
      <c r="G1176" s="777"/>
      <c r="H1176" s="363"/>
      <c r="I1176" s="406"/>
      <c r="J1176" s="339">
        <v>0</v>
      </c>
      <c r="K1176" s="340"/>
      <c r="L1176" s="341">
        <f t="shared" si="1029"/>
        <v>0</v>
      </c>
      <c r="M1176" s="342">
        <v>0</v>
      </c>
      <c r="N1176" s="343">
        <f t="shared" si="1030"/>
        <v>0</v>
      </c>
      <c r="O1176" s="344">
        <f t="shared" si="1031"/>
        <v>0</v>
      </c>
      <c r="P1176" s="51" t="e">
        <f t="shared" si="1032"/>
        <v>#DIV/0!</v>
      </c>
      <c r="Q1176" s="338">
        <f t="shared" si="1033"/>
        <v>0</v>
      </c>
    </row>
    <row r="1177" spans="2:17">
      <c r="B1177" s="148" t="s">
        <v>2854</v>
      </c>
      <c r="C1177" s="47" t="s">
        <v>1850</v>
      </c>
      <c r="D1177" s="358" t="s">
        <v>1804</v>
      </c>
      <c r="E1177" s="637" t="s">
        <v>1851</v>
      </c>
      <c r="F1177" s="47" t="s">
        <v>2</v>
      </c>
      <c r="G1177" s="777"/>
      <c r="H1177" s="363"/>
      <c r="I1177" s="406"/>
      <c r="J1177" s="339">
        <v>0</v>
      </c>
      <c r="K1177" s="340"/>
      <c r="L1177" s="341">
        <f t="shared" si="1029"/>
        <v>0</v>
      </c>
      <c r="M1177" s="342">
        <v>0</v>
      </c>
      <c r="N1177" s="343">
        <f t="shared" si="1030"/>
        <v>0</v>
      </c>
      <c r="O1177" s="344">
        <f t="shared" si="1031"/>
        <v>0</v>
      </c>
      <c r="P1177" s="51" t="e">
        <f t="shared" si="1032"/>
        <v>#DIV/0!</v>
      </c>
      <c r="Q1177" s="338">
        <f t="shared" si="1033"/>
        <v>0</v>
      </c>
    </row>
    <row r="1178" spans="2:17">
      <c r="B1178" s="148" t="s">
        <v>2855</v>
      </c>
      <c r="C1178" s="47" t="s">
        <v>1852</v>
      </c>
      <c r="D1178" s="358" t="s">
        <v>1804</v>
      </c>
      <c r="E1178" s="637" t="s">
        <v>1853</v>
      </c>
      <c r="F1178" s="47" t="s">
        <v>2</v>
      </c>
      <c r="G1178" s="777"/>
      <c r="H1178" s="363"/>
      <c r="I1178" s="406"/>
      <c r="J1178" s="339">
        <v>0</v>
      </c>
      <c r="K1178" s="340"/>
      <c r="L1178" s="341">
        <f t="shared" si="1029"/>
        <v>0</v>
      </c>
      <c r="M1178" s="342">
        <v>0</v>
      </c>
      <c r="N1178" s="343">
        <f t="shared" si="1030"/>
        <v>0</v>
      </c>
      <c r="O1178" s="344">
        <f t="shared" si="1031"/>
        <v>0</v>
      </c>
      <c r="P1178" s="51" t="e">
        <f t="shared" si="1032"/>
        <v>#DIV/0!</v>
      </c>
      <c r="Q1178" s="338">
        <f t="shared" si="1033"/>
        <v>0</v>
      </c>
    </row>
    <row r="1179" spans="2:17">
      <c r="B1179" s="148" t="s">
        <v>2856</v>
      </c>
      <c r="C1179" s="47" t="s">
        <v>1854</v>
      </c>
      <c r="D1179" s="358" t="s">
        <v>1804</v>
      </c>
      <c r="E1179" s="637" t="s">
        <v>1855</v>
      </c>
      <c r="F1179" s="47" t="s">
        <v>2</v>
      </c>
      <c r="G1179" s="777"/>
      <c r="H1179" s="363"/>
      <c r="I1179" s="406"/>
      <c r="J1179" s="339">
        <v>0</v>
      </c>
      <c r="K1179" s="340"/>
      <c r="L1179" s="341">
        <f t="shared" si="1029"/>
        <v>0</v>
      </c>
      <c r="M1179" s="342">
        <v>0</v>
      </c>
      <c r="N1179" s="343">
        <f t="shared" si="1030"/>
        <v>0</v>
      </c>
      <c r="O1179" s="344">
        <f t="shared" si="1031"/>
        <v>0</v>
      </c>
      <c r="P1179" s="51" t="e">
        <f t="shared" si="1032"/>
        <v>#DIV/0!</v>
      </c>
      <c r="Q1179" s="338">
        <f t="shared" si="1033"/>
        <v>0</v>
      </c>
    </row>
    <row r="1180" spans="2:17">
      <c r="B1180" s="148" t="s">
        <v>2857</v>
      </c>
      <c r="C1180" s="47" t="s">
        <v>1856</v>
      </c>
      <c r="D1180" s="358" t="s">
        <v>1804</v>
      </c>
      <c r="E1180" s="637" t="s">
        <v>1857</v>
      </c>
      <c r="F1180" s="47" t="s">
        <v>2</v>
      </c>
      <c r="G1180" s="777"/>
      <c r="H1180" s="363"/>
      <c r="I1180" s="406"/>
      <c r="J1180" s="339">
        <v>0</v>
      </c>
      <c r="K1180" s="340"/>
      <c r="L1180" s="341">
        <f t="shared" si="1029"/>
        <v>0</v>
      </c>
      <c r="M1180" s="342">
        <v>0</v>
      </c>
      <c r="N1180" s="343">
        <f t="shared" si="1030"/>
        <v>0</v>
      </c>
      <c r="O1180" s="344">
        <f t="shared" si="1031"/>
        <v>0</v>
      </c>
      <c r="P1180" s="51" t="e">
        <f t="shared" si="1032"/>
        <v>#DIV/0!</v>
      </c>
      <c r="Q1180" s="338">
        <f t="shared" si="1033"/>
        <v>0</v>
      </c>
    </row>
    <row r="1181" spans="2:17">
      <c r="B1181" s="148" t="s">
        <v>2858</v>
      </c>
      <c r="C1181" s="47" t="s">
        <v>1858</v>
      </c>
      <c r="D1181" s="358" t="s">
        <v>1804</v>
      </c>
      <c r="E1181" s="637" t="s">
        <v>1859</v>
      </c>
      <c r="F1181" s="47" t="s">
        <v>2</v>
      </c>
      <c r="G1181" s="777"/>
      <c r="H1181" s="363"/>
      <c r="I1181" s="406"/>
      <c r="J1181" s="339">
        <v>0</v>
      </c>
      <c r="K1181" s="340"/>
      <c r="L1181" s="341">
        <f t="shared" si="1029"/>
        <v>0</v>
      </c>
      <c r="M1181" s="342">
        <v>0</v>
      </c>
      <c r="N1181" s="343">
        <f t="shared" si="1030"/>
        <v>0</v>
      </c>
      <c r="O1181" s="344">
        <f t="shared" si="1031"/>
        <v>0</v>
      </c>
      <c r="P1181" s="51" t="e">
        <f t="shared" si="1032"/>
        <v>#DIV/0!</v>
      </c>
      <c r="Q1181" s="338">
        <f t="shared" si="1033"/>
        <v>0</v>
      </c>
    </row>
    <row r="1182" spans="2:17">
      <c r="B1182" s="148" t="s">
        <v>2859</v>
      </c>
      <c r="C1182" s="47" t="s">
        <v>1860</v>
      </c>
      <c r="D1182" s="358" t="s">
        <v>1804</v>
      </c>
      <c r="E1182" s="637" t="s">
        <v>1861</v>
      </c>
      <c r="F1182" s="47" t="s">
        <v>2</v>
      </c>
      <c r="G1182" s="777"/>
      <c r="H1182" s="363"/>
      <c r="I1182" s="406"/>
      <c r="J1182" s="339">
        <v>0</v>
      </c>
      <c r="K1182" s="340"/>
      <c r="L1182" s="341">
        <f t="shared" si="1029"/>
        <v>0</v>
      </c>
      <c r="M1182" s="342">
        <v>0</v>
      </c>
      <c r="N1182" s="343">
        <f t="shared" si="1030"/>
        <v>0</v>
      </c>
      <c r="O1182" s="344">
        <f t="shared" si="1031"/>
        <v>0</v>
      </c>
      <c r="P1182" s="51" t="e">
        <f t="shared" si="1032"/>
        <v>#DIV/0!</v>
      </c>
      <c r="Q1182" s="338">
        <f t="shared" si="1033"/>
        <v>0</v>
      </c>
    </row>
    <row r="1183" spans="2:17">
      <c r="B1183" s="148" t="s">
        <v>2860</v>
      </c>
      <c r="C1183" s="47" t="s">
        <v>1862</v>
      </c>
      <c r="D1183" s="358" t="s">
        <v>1804</v>
      </c>
      <c r="E1183" s="637" t="s">
        <v>1863</v>
      </c>
      <c r="F1183" s="47" t="s">
        <v>2</v>
      </c>
      <c r="G1183" s="777"/>
      <c r="H1183" s="363"/>
      <c r="I1183" s="406"/>
      <c r="J1183" s="339">
        <v>0</v>
      </c>
      <c r="K1183" s="340"/>
      <c r="L1183" s="341">
        <f t="shared" si="1029"/>
        <v>0</v>
      </c>
      <c r="M1183" s="342">
        <v>0</v>
      </c>
      <c r="N1183" s="343">
        <f t="shared" si="1030"/>
        <v>0</v>
      </c>
      <c r="O1183" s="344">
        <f t="shared" si="1031"/>
        <v>0</v>
      </c>
      <c r="P1183" s="51" t="e">
        <f t="shared" si="1032"/>
        <v>#DIV/0!</v>
      </c>
      <c r="Q1183" s="338">
        <f t="shared" si="1033"/>
        <v>0</v>
      </c>
    </row>
    <row r="1184" spans="2:17">
      <c r="B1184" s="148" t="s">
        <v>2861</v>
      </c>
      <c r="C1184" s="47" t="s">
        <v>1864</v>
      </c>
      <c r="D1184" s="358" t="s">
        <v>1804</v>
      </c>
      <c r="E1184" s="637" t="s">
        <v>1865</v>
      </c>
      <c r="F1184" s="47" t="s">
        <v>2</v>
      </c>
      <c r="G1184" s="777"/>
      <c r="H1184" s="363"/>
      <c r="I1184" s="406"/>
      <c r="J1184" s="339">
        <v>0</v>
      </c>
      <c r="K1184" s="340"/>
      <c r="L1184" s="341">
        <f t="shared" si="1029"/>
        <v>0</v>
      </c>
      <c r="M1184" s="342">
        <v>0</v>
      </c>
      <c r="N1184" s="343">
        <f t="shared" si="1030"/>
        <v>0</v>
      </c>
      <c r="O1184" s="344">
        <f t="shared" si="1031"/>
        <v>0</v>
      </c>
      <c r="P1184" s="51" t="e">
        <f t="shared" si="1032"/>
        <v>#DIV/0!</v>
      </c>
      <c r="Q1184" s="338">
        <f t="shared" si="1033"/>
        <v>0</v>
      </c>
    </row>
    <row r="1185" spans="2:17">
      <c r="B1185" s="148" t="s">
        <v>2862</v>
      </c>
      <c r="C1185" s="47" t="s">
        <v>1866</v>
      </c>
      <c r="D1185" s="358" t="s">
        <v>1804</v>
      </c>
      <c r="E1185" s="637" t="s">
        <v>1867</v>
      </c>
      <c r="F1185" s="47" t="s">
        <v>2</v>
      </c>
      <c r="G1185" s="777"/>
      <c r="H1185" s="363"/>
      <c r="I1185" s="406"/>
      <c r="J1185" s="339">
        <v>0</v>
      </c>
      <c r="K1185" s="340"/>
      <c r="L1185" s="341">
        <f t="shared" si="1029"/>
        <v>0</v>
      </c>
      <c r="M1185" s="342">
        <v>0</v>
      </c>
      <c r="N1185" s="343">
        <f t="shared" si="1030"/>
        <v>0</v>
      </c>
      <c r="O1185" s="344">
        <f t="shared" si="1031"/>
        <v>0</v>
      </c>
      <c r="P1185" s="51" t="e">
        <f t="shared" si="1032"/>
        <v>#DIV/0!</v>
      </c>
      <c r="Q1185" s="338">
        <f t="shared" si="1033"/>
        <v>0</v>
      </c>
    </row>
    <row r="1186" spans="2:17">
      <c r="B1186" s="148" t="s">
        <v>2863</v>
      </c>
      <c r="C1186" s="47" t="s">
        <v>1868</v>
      </c>
      <c r="D1186" s="358" t="s">
        <v>1804</v>
      </c>
      <c r="E1186" s="637" t="s">
        <v>1869</v>
      </c>
      <c r="F1186" s="47" t="s">
        <v>2</v>
      </c>
      <c r="G1186" s="777"/>
      <c r="H1186" s="363"/>
      <c r="I1186" s="406"/>
      <c r="J1186" s="339">
        <v>0</v>
      </c>
      <c r="K1186" s="340"/>
      <c r="L1186" s="341">
        <f t="shared" si="1029"/>
        <v>0</v>
      </c>
      <c r="M1186" s="342">
        <v>0</v>
      </c>
      <c r="N1186" s="343">
        <f t="shared" si="1030"/>
        <v>0</v>
      </c>
      <c r="O1186" s="344">
        <f t="shared" si="1031"/>
        <v>0</v>
      </c>
      <c r="P1186" s="51" t="e">
        <f t="shared" si="1032"/>
        <v>#DIV/0!</v>
      </c>
      <c r="Q1186" s="338">
        <f t="shared" si="1033"/>
        <v>0</v>
      </c>
    </row>
    <row r="1187" spans="2:17">
      <c r="B1187" s="148" t="s">
        <v>2864</v>
      </c>
      <c r="C1187" s="47" t="s">
        <v>1870</v>
      </c>
      <c r="D1187" s="358" t="s">
        <v>1804</v>
      </c>
      <c r="E1187" s="637" t="s">
        <v>1871</v>
      </c>
      <c r="F1187" s="47" t="s">
        <v>2</v>
      </c>
      <c r="G1187" s="777"/>
      <c r="H1187" s="363"/>
      <c r="I1187" s="406"/>
      <c r="J1187" s="339">
        <v>0</v>
      </c>
      <c r="K1187" s="340"/>
      <c r="L1187" s="341">
        <f t="shared" si="1029"/>
        <v>0</v>
      </c>
      <c r="M1187" s="342">
        <v>0</v>
      </c>
      <c r="N1187" s="343">
        <f t="shared" si="1030"/>
        <v>0</v>
      </c>
      <c r="O1187" s="344">
        <f t="shared" si="1031"/>
        <v>0</v>
      </c>
      <c r="P1187" s="51" t="e">
        <f t="shared" si="1032"/>
        <v>#DIV/0!</v>
      </c>
      <c r="Q1187" s="338">
        <f t="shared" si="1033"/>
        <v>0</v>
      </c>
    </row>
    <row r="1188" spans="2:17">
      <c r="B1188" s="148" t="s">
        <v>2865</v>
      </c>
      <c r="C1188" s="47" t="s">
        <v>1872</v>
      </c>
      <c r="D1188" s="358" t="s">
        <v>1804</v>
      </c>
      <c r="E1188" s="637" t="s">
        <v>1873</v>
      </c>
      <c r="F1188" s="47" t="s">
        <v>2</v>
      </c>
      <c r="G1188" s="777"/>
      <c r="H1188" s="363"/>
      <c r="I1188" s="406"/>
      <c r="J1188" s="339">
        <v>0</v>
      </c>
      <c r="K1188" s="340"/>
      <c r="L1188" s="341">
        <f t="shared" si="1029"/>
        <v>0</v>
      </c>
      <c r="M1188" s="342">
        <v>0</v>
      </c>
      <c r="N1188" s="343">
        <f t="shared" si="1030"/>
        <v>0</v>
      </c>
      <c r="O1188" s="344">
        <f t="shared" si="1031"/>
        <v>0</v>
      </c>
      <c r="P1188" s="51" t="e">
        <f t="shared" si="1032"/>
        <v>#DIV/0!</v>
      </c>
      <c r="Q1188" s="338">
        <f t="shared" si="1033"/>
        <v>0</v>
      </c>
    </row>
    <row r="1189" spans="2:17">
      <c r="B1189" s="148" t="s">
        <v>2866</v>
      </c>
      <c r="C1189" s="47" t="s">
        <v>1874</v>
      </c>
      <c r="D1189" s="358" t="s">
        <v>1804</v>
      </c>
      <c r="E1189" s="637" t="s">
        <v>1875</v>
      </c>
      <c r="F1189" s="47" t="s">
        <v>2</v>
      </c>
      <c r="G1189" s="777"/>
      <c r="H1189" s="363"/>
      <c r="I1189" s="406"/>
      <c r="J1189" s="339">
        <v>0</v>
      </c>
      <c r="K1189" s="340"/>
      <c r="L1189" s="341">
        <f t="shared" si="1029"/>
        <v>0</v>
      </c>
      <c r="M1189" s="342">
        <v>0</v>
      </c>
      <c r="N1189" s="343">
        <f t="shared" si="1030"/>
        <v>0</v>
      </c>
      <c r="O1189" s="344">
        <f t="shared" si="1031"/>
        <v>0</v>
      </c>
      <c r="P1189" s="51" t="e">
        <f t="shared" si="1032"/>
        <v>#DIV/0!</v>
      </c>
      <c r="Q1189" s="338">
        <f t="shared" si="1033"/>
        <v>0</v>
      </c>
    </row>
    <row r="1190" spans="2:17">
      <c r="B1190" s="148" t="s">
        <v>2867</v>
      </c>
      <c r="C1190" s="47" t="s">
        <v>1876</v>
      </c>
      <c r="D1190" s="358" t="s">
        <v>1804</v>
      </c>
      <c r="E1190" s="637" t="s">
        <v>1877</v>
      </c>
      <c r="F1190" s="47" t="s">
        <v>2</v>
      </c>
      <c r="G1190" s="777"/>
      <c r="H1190" s="363"/>
      <c r="I1190" s="406"/>
      <c r="J1190" s="339">
        <v>0</v>
      </c>
      <c r="K1190" s="340"/>
      <c r="L1190" s="341">
        <f t="shared" si="1029"/>
        <v>0</v>
      </c>
      <c r="M1190" s="342">
        <v>0</v>
      </c>
      <c r="N1190" s="343">
        <f t="shared" si="1030"/>
        <v>0</v>
      </c>
      <c r="O1190" s="344">
        <f t="shared" si="1031"/>
        <v>0</v>
      </c>
      <c r="P1190" s="51" t="e">
        <f t="shared" si="1032"/>
        <v>#DIV/0!</v>
      </c>
      <c r="Q1190" s="338">
        <f t="shared" si="1033"/>
        <v>0</v>
      </c>
    </row>
    <row r="1191" spans="2:17">
      <c r="B1191" s="148" t="s">
        <v>2868</v>
      </c>
      <c r="C1191" s="47" t="s">
        <v>1878</v>
      </c>
      <c r="D1191" s="358" t="s">
        <v>1804</v>
      </c>
      <c r="E1191" s="637" t="s">
        <v>1879</v>
      </c>
      <c r="F1191" s="47" t="s">
        <v>2</v>
      </c>
      <c r="G1191" s="777"/>
      <c r="H1191" s="363"/>
      <c r="I1191" s="406"/>
      <c r="J1191" s="339">
        <v>0</v>
      </c>
      <c r="K1191" s="340"/>
      <c r="L1191" s="341">
        <f t="shared" si="1029"/>
        <v>0</v>
      </c>
      <c r="M1191" s="342">
        <v>0</v>
      </c>
      <c r="N1191" s="343">
        <f t="shared" si="1030"/>
        <v>0</v>
      </c>
      <c r="O1191" s="344">
        <f t="shared" si="1031"/>
        <v>0</v>
      </c>
      <c r="P1191" s="51" t="e">
        <f t="shared" si="1032"/>
        <v>#DIV/0!</v>
      </c>
      <c r="Q1191" s="338">
        <f t="shared" si="1033"/>
        <v>0</v>
      </c>
    </row>
    <row r="1192" spans="2:17">
      <c r="B1192" s="148" t="s">
        <v>2869</v>
      </c>
      <c r="C1192" s="47" t="s">
        <v>1880</v>
      </c>
      <c r="D1192" s="358" t="s">
        <v>1804</v>
      </c>
      <c r="E1192" s="637" t="s">
        <v>1881</v>
      </c>
      <c r="F1192" s="47" t="s">
        <v>2</v>
      </c>
      <c r="G1192" s="777"/>
      <c r="H1192" s="363"/>
      <c r="I1192" s="406"/>
      <c r="J1192" s="339">
        <v>0</v>
      </c>
      <c r="K1192" s="340"/>
      <c r="L1192" s="341">
        <f t="shared" si="1029"/>
        <v>0</v>
      </c>
      <c r="M1192" s="342">
        <v>0</v>
      </c>
      <c r="N1192" s="343">
        <f t="shared" si="1030"/>
        <v>0</v>
      </c>
      <c r="O1192" s="344">
        <f t="shared" si="1031"/>
        <v>0</v>
      </c>
      <c r="P1192" s="51" t="e">
        <f t="shared" si="1032"/>
        <v>#DIV/0!</v>
      </c>
      <c r="Q1192" s="338">
        <f t="shared" si="1033"/>
        <v>0</v>
      </c>
    </row>
    <row r="1193" spans="2:17">
      <c r="B1193" s="148" t="s">
        <v>2870</v>
      </c>
      <c r="C1193" s="47" t="s">
        <v>1882</v>
      </c>
      <c r="D1193" s="358" t="s">
        <v>1804</v>
      </c>
      <c r="E1193" s="637" t="s">
        <v>1883</v>
      </c>
      <c r="F1193" s="47" t="s">
        <v>2</v>
      </c>
      <c r="G1193" s="777"/>
      <c r="H1193" s="363"/>
      <c r="I1193" s="406"/>
      <c r="J1193" s="339">
        <v>0</v>
      </c>
      <c r="K1193" s="340"/>
      <c r="L1193" s="341">
        <f t="shared" si="1029"/>
        <v>0</v>
      </c>
      <c r="M1193" s="342">
        <v>0</v>
      </c>
      <c r="N1193" s="343">
        <f t="shared" si="1030"/>
        <v>0</v>
      </c>
      <c r="O1193" s="344">
        <f t="shared" si="1031"/>
        <v>0</v>
      </c>
      <c r="P1193" s="51" t="e">
        <f t="shared" si="1032"/>
        <v>#DIV/0!</v>
      </c>
      <c r="Q1193" s="338">
        <f t="shared" si="1033"/>
        <v>0</v>
      </c>
    </row>
    <row r="1194" spans="2:17" ht="15" thickBot="1">
      <c r="B1194" s="669" t="s">
        <v>2871</v>
      </c>
      <c r="C1194" s="670" t="s">
        <v>1884</v>
      </c>
      <c r="D1194" s="671" t="s">
        <v>1804</v>
      </c>
      <c r="E1194" s="672" t="s">
        <v>1885</v>
      </c>
      <c r="F1194" s="670" t="s">
        <v>2</v>
      </c>
      <c r="G1194" s="777"/>
      <c r="H1194" s="363"/>
      <c r="I1194" s="663"/>
      <c r="J1194" s="352">
        <v>0</v>
      </c>
      <c r="K1194" s="353"/>
      <c r="L1194" s="354">
        <f t="shared" si="1029"/>
        <v>0</v>
      </c>
      <c r="M1194" s="355">
        <v>0</v>
      </c>
      <c r="N1194" s="343">
        <f t="shared" si="1030"/>
        <v>0</v>
      </c>
      <c r="O1194" s="356">
        <f t="shared" si="1031"/>
        <v>0</v>
      </c>
      <c r="P1194" s="39" t="e">
        <f t="shared" si="1032"/>
        <v>#DIV/0!</v>
      </c>
      <c r="Q1194" s="351">
        <f t="shared" si="1033"/>
        <v>0</v>
      </c>
    </row>
    <row r="1195" spans="2:17" ht="22.5" customHeight="1" thickBot="1">
      <c r="B1195" s="1000" t="s">
        <v>1886</v>
      </c>
      <c r="C1195" s="1001" t="s">
        <v>1150</v>
      </c>
      <c r="D1195" s="1001"/>
      <c r="E1195" s="1001"/>
      <c r="F1195" s="1002"/>
      <c r="G1195" s="762"/>
      <c r="H1195" s="762"/>
      <c r="I1195" s="699"/>
      <c r="J1195" s="700"/>
      <c r="K1195" s="701"/>
      <c r="L1195" s="708"/>
      <c r="M1195" s="703">
        <f t="shared" ref="M1195:Q1195" si="1034">M1139+M1157+M1169</f>
        <v>0</v>
      </c>
      <c r="N1195" s="704">
        <f t="shared" si="1034"/>
        <v>0</v>
      </c>
      <c r="O1195" s="705">
        <f t="shared" si="1034"/>
        <v>0</v>
      </c>
      <c r="P1195" s="775" t="e">
        <f>ROUND(O1195/I1195,4)</f>
        <v>#DIV/0!</v>
      </c>
      <c r="Q1195" s="699">
        <f t="shared" si="1034"/>
        <v>0</v>
      </c>
    </row>
    <row r="1196" spans="2:17" ht="8.25" customHeight="1" thickBot="1">
      <c r="B1196" s="709"/>
      <c r="C1196" s="710"/>
      <c r="D1196" s="710"/>
      <c r="E1196" s="710"/>
      <c r="F1196" s="710"/>
      <c r="G1196" s="711"/>
      <c r="H1196" s="712"/>
      <c r="I1196" s="713"/>
      <c r="J1196" s="714"/>
      <c r="K1196" s="715"/>
      <c r="L1196" s="716"/>
      <c r="M1196" s="717"/>
      <c r="N1196" s="718"/>
      <c r="O1196" s="719"/>
      <c r="P1196" s="720"/>
      <c r="Q1196" s="713"/>
    </row>
    <row r="1197" spans="2:17" ht="22.5" customHeight="1">
      <c r="B1197" s="84"/>
      <c r="C1197" s="85" t="s">
        <v>1462</v>
      </c>
      <c r="D1197" s="1012" t="s">
        <v>14</v>
      </c>
      <c r="E1197" s="1013"/>
      <c r="F1197" s="1013"/>
      <c r="G1197" s="742"/>
      <c r="H1197" s="742"/>
      <c r="I1197" s="323"/>
      <c r="J1197" s="437"/>
      <c r="K1197" s="438"/>
      <c r="L1197" s="537"/>
      <c r="M1197" s="440"/>
      <c r="N1197" s="441"/>
      <c r="O1197" s="442"/>
      <c r="P1197" s="443"/>
      <c r="Q1197" s="323"/>
    </row>
    <row r="1198" spans="2:17" ht="22.5" customHeight="1">
      <c r="B1198" s="641"/>
      <c r="C1198" s="642" t="s">
        <v>33</v>
      </c>
      <c r="D1198" s="1093" t="s">
        <v>1887</v>
      </c>
      <c r="E1198" s="1094"/>
      <c r="F1198" s="1095"/>
      <c r="G1198" s="743"/>
      <c r="H1198" s="743"/>
      <c r="I1198" s="643"/>
      <c r="J1198" s="644"/>
      <c r="K1198" s="645"/>
      <c r="L1198" s="646"/>
      <c r="M1198" s="647">
        <f t="shared" ref="M1198:Q1198" si="1035">SUM(M1199:M1202)</f>
        <v>0</v>
      </c>
      <c r="N1198" s="648">
        <f t="shared" si="1035"/>
        <v>0</v>
      </c>
      <c r="O1198" s="649">
        <f t="shared" si="1035"/>
        <v>0</v>
      </c>
      <c r="P1198" s="269" t="e">
        <f>ROUND(O1198/I1198,4)</f>
        <v>#DIV/0!</v>
      </c>
      <c r="Q1198" s="643">
        <f t="shared" si="1035"/>
        <v>0</v>
      </c>
    </row>
    <row r="1199" spans="2:17">
      <c r="B1199" s="148" t="s">
        <v>2872</v>
      </c>
      <c r="C1199" s="47" t="s">
        <v>36</v>
      </c>
      <c r="D1199" s="650" t="s">
        <v>1888</v>
      </c>
      <c r="E1199" s="63" t="s">
        <v>1889</v>
      </c>
      <c r="F1199" s="55" t="s">
        <v>2</v>
      </c>
      <c r="G1199" s="777"/>
      <c r="H1199" s="363"/>
      <c r="I1199" s="406"/>
      <c r="J1199" s="339">
        <v>0</v>
      </c>
      <c r="K1199" s="340"/>
      <c r="L1199" s="341">
        <f t="shared" ref="L1199:L1202" si="1036">ROUND(J1199+K1199,2)</f>
        <v>0</v>
      </c>
      <c r="M1199" s="342">
        <v>0</v>
      </c>
      <c r="N1199" s="343">
        <f t="shared" ref="N1199:N1202" si="1037">ROUND(K1199*H1199,2)</f>
        <v>0</v>
      </c>
      <c r="O1199" s="344">
        <f t="shared" ref="O1199:O1202" si="1038">ROUND(M1199+N1199,2)</f>
        <v>0</v>
      </c>
      <c r="P1199" s="51" t="e">
        <f t="shared" ref="P1199:P1202" si="1039">ROUND(O1199/I1199,4)</f>
        <v>#DIV/0!</v>
      </c>
      <c r="Q1199" s="338">
        <f t="shared" ref="Q1199:Q1202" si="1040">ROUND(I1199-O1199,2)</f>
        <v>0</v>
      </c>
    </row>
    <row r="1200" spans="2:17" ht="22.5">
      <c r="B1200" s="148" t="s">
        <v>2873</v>
      </c>
      <c r="C1200" s="47" t="s">
        <v>77</v>
      </c>
      <c r="D1200" s="650" t="s">
        <v>1888</v>
      </c>
      <c r="E1200" s="63" t="s">
        <v>1890</v>
      </c>
      <c r="F1200" s="55" t="s">
        <v>2</v>
      </c>
      <c r="G1200" s="777"/>
      <c r="H1200" s="363"/>
      <c r="I1200" s="406"/>
      <c r="J1200" s="339">
        <v>0</v>
      </c>
      <c r="K1200" s="340"/>
      <c r="L1200" s="341">
        <f t="shared" si="1036"/>
        <v>0</v>
      </c>
      <c r="M1200" s="342">
        <v>0</v>
      </c>
      <c r="N1200" s="343">
        <f t="shared" si="1037"/>
        <v>0</v>
      </c>
      <c r="O1200" s="344">
        <f t="shared" si="1038"/>
        <v>0</v>
      </c>
      <c r="P1200" s="51" t="e">
        <f t="shared" si="1039"/>
        <v>#DIV/0!</v>
      </c>
      <c r="Q1200" s="338">
        <f t="shared" si="1040"/>
        <v>0</v>
      </c>
    </row>
    <row r="1201" spans="2:17">
      <c r="B1201" s="148" t="s">
        <v>2874</v>
      </c>
      <c r="C1201" s="47" t="s">
        <v>582</v>
      </c>
      <c r="D1201" s="650" t="s">
        <v>1891</v>
      </c>
      <c r="E1201" s="63" t="s">
        <v>1892</v>
      </c>
      <c r="F1201" s="55" t="s">
        <v>2</v>
      </c>
      <c r="G1201" s="777"/>
      <c r="H1201" s="363"/>
      <c r="I1201" s="406"/>
      <c r="J1201" s="339">
        <v>0</v>
      </c>
      <c r="K1201" s="340"/>
      <c r="L1201" s="341">
        <f t="shared" si="1036"/>
        <v>0</v>
      </c>
      <c r="M1201" s="342">
        <v>0</v>
      </c>
      <c r="N1201" s="343">
        <f t="shared" si="1037"/>
        <v>0</v>
      </c>
      <c r="O1201" s="344">
        <f t="shared" si="1038"/>
        <v>0</v>
      </c>
      <c r="P1201" s="51" t="e">
        <f t="shared" si="1039"/>
        <v>#DIV/0!</v>
      </c>
      <c r="Q1201" s="338">
        <f t="shared" si="1040"/>
        <v>0</v>
      </c>
    </row>
    <row r="1202" spans="2:17">
      <c r="B1202" s="148" t="s">
        <v>2875</v>
      </c>
      <c r="C1202" s="47" t="s">
        <v>589</v>
      </c>
      <c r="D1202" s="650" t="s">
        <v>1891</v>
      </c>
      <c r="E1202" s="63" t="s">
        <v>1893</v>
      </c>
      <c r="F1202" s="55" t="s">
        <v>2</v>
      </c>
      <c r="G1202" s="777"/>
      <c r="H1202" s="363"/>
      <c r="I1202" s="406"/>
      <c r="J1202" s="339">
        <v>0</v>
      </c>
      <c r="K1202" s="340"/>
      <c r="L1202" s="341">
        <f t="shared" si="1036"/>
        <v>0</v>
      </c>
      <c r="M1202" s="342">
        <v>0</v>
      </c>
      <c r="N1202" s="343">
        <f t="shared" si="1037"/>
        <v>0</v>
      </c>
      <c r="O1202" s="344">
        <f t="shared" si="1038"/>
        <v>0</v>
      </c>
      <c r="P1202" s="51" t="e">
        <f t="shared" si="1039"/>
        <v>#DIV/0!</v>
      </c>
      <c r="Q1202" s="338">
        <f t="shared" si="1040"/>
        <v>0</v>
      </c>
    </row>
    <row r="1203" spans="2:17" ht="22.5" customHeight="1">
      <c r="B1203" s="641"/>
      <c r="C1203" s="642" t="s">
        <v>34</v>
      </c>
      <c r="D1203" s="1093" t="s">
        <v>1615</v>
      </c>
      <c r="E1203" s="1094"/>
      <c r="F1203" s="1095"/>
      <c r="G1203" s="743"/>
      <c r="H1203" s="743"/>
      <c r="I1203" s="643"/>
      <c r="J1203" s="644"/>
      <c r="K1203" s="645"/>
      <c r="L1203" s="646"/>
      <c r="M1203" s="647">
        <f t="shared" ref="M1203:Q1203" si="1041">SUM(M1204:M1207)</f>
        <v>0</v>
      </c>
      <c r="N1203" s="648">
        <f t="shared" si="1041"/>
        <v>0</v>
      </c>
      <c r="O1203" s="649">
        <f t="shared" si="1041"/>
        <v>0</v>
      </c>
      <c r="P1203" s="269" t="e">
        <f>ROUND(O1203/I1203,4)</f>
        <v>#DIV/0!</v>
      </c>
      <c r="Q1203" s="643">
        <f t="shared" si="1041"/>
        <v>0</v>
      </c>
    </row>
    <row r="1204" spans="2:17">
      <c r="B1204" s="148" t="s">
        <v>2876</v>
      </c>
      <c r="C1204" s="47" t="s">
        <v>768</v>
      </c>
      <c r="D1204" s="650" t="s">
        <v>1888</v>
      </c>
      <c r="E1204" s="63" t="s">
        <v>1889</v>
      </c>
      <c r="F1204" s="55" t="s">
        <v>2</v>
      </c>
      <c r="G1204" s="777"/>
      <c r="H1204" s="363"/>
      <c r="I1204" s="406"/>
      <c r="J1204" s="339">
        <v>0</v>
      </c>
      <c r="K1204" s="340"/>
      <c r="L1204" s="341">
        <f t="shared" ref="L1204:L1207" si="1042">ROUND(J1204+K1204,2)</f>
        <v>0</v>
      </c>
      <c r="M1204" s="342">
        <v>0</v>
      </c>
      <c r="N1204" s="343">
        <f t="shared" ref="N1204:N1207" si="1043">ROUND(K1204*H1204,2)</f>
        <v>0</v>
      </c>
      <c r="O1204" s="344">
        <f t="shared" ref="O1204:O1207" si="1044">ROUND(M1204+N1204,2)</f>
        <v>0</v>
      </c>
      <c r="P1204" s="51" t="e">
        <f t="shared" ref="P1204:P1207" si="1045">ROUND(O1204/I1204,4)</f>
        <v>#DIV/0!</v>
      </c>
      <c r="Q1204" s="338">
        <f t="shared" ref="Q1204:Q1207" si="1046">ROUND(I1204-O1204,2)</f>
        <v>0</v>
      </c>
    </row>
    <row r="1205" spans="2:17" ht="22.5">
      <c r="B1205" s="148" t="s">
        <v>2842</v>
      </c>
      <c r="C1205" s="47" t="s">
        <v>770</v>
      </c>
      <c r="D1205" s="650" t="s">
        <v>1888</v>
      </c>
      <c r="E1205" s="63" t="s">
        <v>1890</v>
      </c>
      <c r="F1205" s="55" t="s">
        <v>2</v>
      </c>
      <c r="G1205" s="777"/>
      <c r="H1205" s="363"/>
      <c r="I1205" s="406"/>
      <c r="J1205" s="339">
        <v>0</v>
      </c>
      <c r="K1205" s="340"/>
      <c r="L1205" s="341">
        <f t="shared" si="1042"/>
        <v>0</v>
      </c>
      <c r="M1205" s="342">
        <v>0</v>
      </c>
      <c r="N1205" s="343">
        <f t="shared" si="1043"/>
        <v>0</v>
      </c>
      <c r="O1205" s="344">
        <f t="shared" si="1044"/>
        <v>0</v>
      </c>
      <c r="P1205" s="51" t="e">
        <f t="shared" si="1045"/>
        <v>#DIV/0!</v>
      </c>
      <c r="Q1205" s="338">
        <f t="shared" si="1046"/>
        <v>0</v>
      </c>
    </row>
    <row r="1206" spans="2:17">
      <c r="B1206" s="148" t="s">
        <v>2877</v>
      </c>
      <c r="C1206" s="47" t="s">
        <v>771</v>
      </c>
      <c r="D1206" s="650" t="s">
        <v>1891</v>
      </c>
      <c r="E1206" s="63" t="s">
        <v>1892</v>
      </c>
      <c r="F1206" s="55" t="s">
        <v>2</v>
      </c>
      <c r="G1206" s="777"/>
      <c r="H1206" s="363"/>
      <c r="I1206" s="406"/>
      <c r="J1206" s="339">
        <v>0</v>
      </c>
      <c r="K1206" s="340"/>
      <c r="L1206" s="341">
        <f t="shared" si="1042"/>
        <v>0</v>
      </c>
      <c r="M1206" s="342">
        <v>0</v>
      </c>
      <c r="N1206" s="343">
        <f t="shared" si="1043"/>
        <v>0</v>
      </c>
      <c r="O1206" s="344">
        <f t="shared" si="1044"/>
        <v>0</v>
      </c>
      <c r="P1206" s="51" t="e">
        <f t="shared" si="1045"/>
        <v>#DIV/0!</v>
      </c>
      <c r="Q1206" s="338">
        <f t="shared" si="1046"/>
        <v>0</v>
      </c>
    </row>
    <row r="1207" spans="2:17">
      <c r="B1207" s="148" t="s">
        <v>2878</v>
      </c>
      <c r="C1207" s="47" t="s">
        <v>773</v>
      </c>
      <c r="D1207" s="650" t="s">
        <v>1891</v>
      </c>
      <c r="E1207" s="63" t="s">
        <v>1893</v>
      </c>
      <c r="F1207" s="55" t="s">
        <v>2</v>
      </c>
      <c r="G1207" s="777"/>
      <c r="H1207" s="363"/>
      <c r="I1207" s="406"/>
      <c r="J1207" s="339">
        <v>0</v>
      </c>
      <c r="K1207" s="340"/>
      <c r="L1207" s="341">
        <f t="shared" si="1042"/>
        <v>0</v>
      </c>
      <c r="M1207" s="342">
        <v>0</v>
      </c>
      <c r="N1207" s="343">
        <f t="shared" si="1043"/>
        <v>0</v>
      </c>
      <c r="O1207" s="344">
        <f t="shared" si="1044"/>
        <v>0</v>
      </c>
      <c r="P1207" s="51" t="e">
        <f t="shared" si="1045"/>
        <v>#DIV/0!</v>
      </c>
      <c r="Q1207" s="338">
        <f t="shared" si="1046"/>
        <v>0</v>
      </c>
    </row>
    <row r="1208" spans="2:17" ht="22.5" customHeight="1">
      <c r="B1208" s="641"/>
      <c r="C1208" s="642" t="s">
        <v>692</v>
      </c>
      <c r="D1208" s="1093" t="s">
        <v>1894</v>
      </c>
      <c r="E1208" s="1094"/>
      <c r="F1208" s="1095"/>
      <c r="G1208" s="743"/>
      <c r="H1208" s="743"/>
      <c r="I1208" s="643"/>
      <c r="J1208" s="644"/>
      <c r="K1208" s="645"/>
      <c r="L1208" s="646"/>
      <c r="M1208" s="647">
        <f t="shared" ref="M1208:Q1208" si="1047">SUM(M1209:M1212)</f>
        <v>0</v>
      </c>
      <c r="N1208" s="648">
        <f t="shared" si="1047"/>
        <v>0</v>
      </c>
      <c r="O1208" s="649">
        <f t="shared" si="1047"/>
        <v>0</v>
      </c>
      <c r="P1208" s="269" t="e">
        <f>ROUND(O1208/I1208,4)</f>
        <v>#DIV/0!</v>
      </c>
      <c r="Q1208" s="643">
        <f t="shared" si="1047"/>
        <v>0</v>
      </c>
    </row>
    <row r="1209" spans="2:17">
      <c r="B1209" s="148" t="s">
        <v>2879</v>
      </c>
      <c r="C1209" s="47" t="s">
        <v>775</v>
      </c>
      <c r="D1209" s="650" t="s">
        <v>1888</v>
      </c>
      <c r="E1209" s="63" t="s">
        <v>1889</v>
      </c>
      <c r="F1209" s="55" t="s">
        <v>2</v>
      </c>
      <c r="G1209" s="777"/>
      <c r="H1209" s="363"/>
      <c r="I1209" s="406"/>
      <c r="J1209" s="339">
        <v>0</v>
      </c>
      <c r="K1209" s="340"/>
      <c r="L1209" s="341">
        <f t="shared" ref="L1209:L1212" si="1048">ROUND(J1209+K1209,2)</f>
        <v>0</v>
      </c>
      <c r="M1209" s="342">
        <v>0</v>
      </c>
      <c r="N1209" s="343">
        <f t="shared" ref="N1209:N1212" si="1049">ROUND(K1209*H1209,2)</f>
        <v>0</v>
      </c>
      <c r="O1209" s="344">
        <f t="shared" ref="O1209:O1212" si="1050">ROUND(M1209+N1209,2)</f>
        <v>0</v>
      </c>
      <c r="P1209" s="51" t="e">
        <f t="shared" ref="P1209:P1212" si="1051">ROUND(O1209/I1209,4)</f>
        <v>#DIV/0!</v>
      </c>
      <c r="Q1209" s="338">
        <f t="shared" ref="Q1209:Q1212" si="1052">ROUND(I1209-O1209,2)</f>
        <v>0</v>
      </c>
    </row>
    <row r="1210" spans="2:17" ht="22.5">
      <c r="B1210" s="148" t="s">
        <v>2880</v>
      </c>
      <c r="C1210" s="47" t="s">
        <v>776</v>
      </c>
      <c r="D1210" s="650" t="s">
        <v>1888</v>
      </c>
      <c r="E1210" s="63" t="s">
        <v>1890</v>
      </c>
      <c r="F1210" s="55" t="s">
        <v>2</v>
      </c>
      <c r="G1210" s="777"/>
      <c r="H1210" s="363"/>
      <c r="I1210" s="406"/>
      <c r="J1210" s="339">
        <v>0</v>
      </c>
      <c r="K1210" s="340"/>
      <c r="L1210" s="341">
        <f t="shared" si="1048"/>
        <v>0</v>
      </c>
      <c r="M1210" s="342">
        <v>0</v>
      </c>
      <c r="N1210" s="343">
        <f t="shared" si="1049"/>
        <v>0</v>
      </c>
      <c r="O1210" s="344">
        <f t="shared" si="1050"/>
        <v>0</v>
      </c>
      <c r="P1210" s="51" t="e">
        <f t="shared" si="1051"/>
        <v>#DIV/0!</v>
      </c>
      <c r="Q1210" s="338">
        <f t="shared" si="1052"/>
        <v>0</v>
      </c>
    </row>
    <row r="1211" spans="2:17">
      <c r="B1211" s="148" t="s">
        <v>2881</v>
      </c>
      <c r="C1211" s="47" t="s">
        <v>777</v>
      </c>
      <c r="D1211" s="650" t="s">
        <v>1891</v>
      </c>
      <c r="E1211" s="63" t="s">
        <v>1892</v>
      </c>
      <c r="F1211" s="55" t="s">
        <v>2</v>
      </c>
      <c r="G1211" s="777"/>
      <c r="H1211" s="363"/>
      <c r="I1211" s="406"/>
      <c r="J1211" s="339">
        <v>0</v>
      </c>
      <c r="K1211" s="340"/>
      <c r="L1211" s="341">
        <f t="shared" si="1048"/>
        <v>0</v>
      </c>
      <c r="M1211" s="342">
        <v>0</v>
      </c>
      <c r="N1211" s="343">
        <f t="shared" si="1049"/>
        <v>0</v>
      </c>
      <c r="O1211" s="344">
        <f t="shared" si="1050"/>
        <v>0</v>
      </c>
      <c r="P1211" s="51" t="e">
        <f t="shared" si="1051"/>
        <v>#DIV/0!</v>
      </c>
      <c r="Q1211" s="338">
        <f t="shared" si="1052"/>
        <v>0</v>
      </c>
    </row>
    <row r="1212" spans="2:17" ht="15" thickBot="1">
      <c r="B1212" s="669" t="s">
        <v>2882</v>
      </c>
      <c r="C1212" s="670" t="s">
        <v>778</v>
      </c>
      <c r="D1212" s="673" t="s">
        <v>1891</v>
      </c>
      <c r="E1212" s="674" t="s">
        <v>1893</v>
      </c>
      <c r="F1212" s="349" t="s">
        <v>2</v>
      </c>
      <c r="G1212" s="777"/>
      <c r="H1212" s="363"/>
      <c r="I1212" s="663"/>
      <c r="J1212" s="352">
        <v>0</v>
      </c>
      <c r="K1212" s="353"/>
      <c r="L1212" s="354">
        <f t="shared" si="1048"/>
        <v>0</v>
      </c>
      <c r="M1212" s="355">
        <v>0</v>
      </c>
      <c r="N1212" s="343">
        <f t="shared" si="1049"/>
        <v>0</v>
      </c>
      <c r="O1212" s="356">
        <f t="shared" si="1050"/>
        <v>0</v>
      </c>
      <c r="P1212" s="39" t="e">
        <f t="shared" si="1051"/>
        <v>#DIV/0!</v>
      </c>
      <c r="Q1212" s="351">
        <f t="shared" si="1052"/>
        <v>0</v>
      </c>
    </row>
    <row r="1213" spans="2:17" ht="22.5" customHeight="1" thickBot="1">
      <c r="B1213" s="1000" t="s">
        <v>1895</v>
      </c>
      <c r="C1213" s="1001" t="s">
        <v>1150</v>
      </c>
      <c r="D1213" s="1001"/>
      <c r="E1213" s="1001"/>
      <c r="F1213" s="1002"/>
      <c r="G1213" s="762"/>
      <c r="H1213" s="762"/>
      <c r="I1213" s="699"/>
      <c r="J1213" s="700"/>
      <c r="K1213" s="701"/>
      <c r="L1213" s="708"/>
      <c r="M1213" s="703">
        <f t="shared" ref="M1213:Q1213" si="1053">M1198+M1203+M1208</f>
        <v>0</v>
      </c>
      <c r="N1213" s="704">
        <f t="shared" si="1053"/>
        <v>0</v>
      </c>
      <c r="O1213" s="705">
        <f t="shared" si="1053"/>
        <v>0</v>
      </c>
      <c r="P1213" s="775" t="e">
        <f>ROUND(O1213/I1213,4)</f>
        <v>#DIV/0!</v>
      </c>
      <c r="Q1213" s="699">
        <f t="shared" si="1053"/>
        <v>0</v>
      </c>
    </row>
    <row r="1214" spans="2:17" ht="8.25" customHeight="1" thickBot="1">
      <c r="B1214" s="709"/>
      <c r="C1214" s="710"/>
      <c r="D1214" s="710"/>
      <c r="E1214" s="710"/>
      <c r="F1214" s="710"/>
      <c r="G1214" s="711"/>
      <c r="H1214" s="712"/>
      <c r="I1214" s="713"/>
      <c r="J1214" s="714"/>
      <c r="K1214" s="715"/>
      <c r="L1214" s="716"/>
      <c r="M1214" s="717"/>
      <c r="N1214" s="718"/>
      <c r="O1214" s="719"/>
      <c r="P1214" s="720"/>
      <c r="Q1214" s="713"/>
    </row>
    <row r="1215" spans="2:17" ht="22.5" customHeight="1">
      <c r="B1215" s="84"/>
      <c r="C1215" s="85" t="s">
        <v>1464</v>
      </c>
      <c r="D1215" s="1012" t="s">
        <v>15</v>
      </c>
      <c r="E1215" s="1013"/>
      <c r="F1215" s="1013"/>
      <c r="G1215" s="742"/>
      <c r="H1215" s="742"/>
      <c r="I1215" s="323"/>
      <c r="J1215" s="437"/>
      <c r="K1215" s="438"/>
      <c r="L1215" s="537"/>
      <c r="M1215" s="440"/>
      <c r="N1215" s="441"/>
      <c r="O1215" s="442"/>
      <c r="P1215" s="443"/>
      <c r="Q1215" s="323"/>
    </row>
    <row r="1216" spans="2:17" ht="22.5" customHeight="1">
      <c r="B1216" s="641"/>
      <c r="C1216" s="642" t="s">
        <v>33</v>
      </c>
      <c r="D1216" s="1093" t="s">
        <v>1573</v>
      </c>
      <c r="E1216" s="1094"/>
      <c r="F1216" s="1095"/>
      <c r="G1216" s="743"/>
      <c r="H1216" s="743"/>
      <c r="I1216" s="643"/>
      <c r="J1216" s="644"/>
      <c r="K1216" s="645"/>
      <c r="L1216" s="646"/>
      <c r="M1216" s="647">
        <f t="shared" ref="M1216:Q1216" si="1054">SUM(M1217:M1218)</f>
        <v>0</v>
      </c>
      <c r="N1216" s="648">
        <f t="shared" si="1054"/>
        <v>0</v>
      </c>
      <c r="O1216" s="649">
        <f t="shared" si="1054"/>
        <v>0</v>
      </c>
      <c r="P1216" s="269" t="e">
        <f>ROUND(O1216/I1216,4)</f>
        <v>#DIV/0!</v>
      </c>
      <c r="Q1216" s="643">
        <f t="shared" si="1054"/>
        <v>0</v>
      </c>
    </row>
    <row r="1217" spans="2:17">
      <c r="B1217" s="59" t="s">
        <v>2883</v>
      </c>
      <c r="C1217" s="54" t="s">
        <v>36</v>
      </c>
      <c r="D1217" s="149" t="s">
        <v>1896</v>
      </c>
      <c r="E1217" s="63" t="s">
        <v>1897</v>
      </c>
      <c r="F1217" s="149" t="s">
        <v>2</v>
      </c>
      <c r="G1217" s="777"/>
      <c r="H1217" s="363"/>
      <c r="I1217" s="406"/>
      <c r="J1217" s="339">
        <v>0</v>
      </c>
      <c r="K1217" s="340"/>
      <c r="L1217" s="341">
        <f t="shared" ref="L1217:L1218" si="1055">ROUND(J1217+K1217,2)</f>
        <v>0</v>
      </c>
      <c r="M1217" s="342">
        <v>0</v>
      </c>
      <c r="N1217" s="343">
        <f t="shared" ref="N1217:N1218" si="1056">ROUND(K1217*H1217,2)</f>
        <v>0</v>
      </c>
      <c r="O1217" s="344">
        <f t="shared" ref="O1217:O1218" si="1057">ROUND(M1217+N1217,2)</f>
        <v>0</v>
      </c>
      <c r="P1217" s="51" t="e">
        <f t="shared" ref="P1217:P1218" si="1058">ROUND(O1217/I1217,4)</f>
        <v>#DIV/0!</v>
      </c>
      <c r="Q1217" s="338">
        <f t="shared" ref="Q1217:Q1218" si="1059">ROUND(I1217-O1217,2)</f>
        <v>0</v>
      </c>
    </row>
    <row r="1218" spans="2:17">
      <c r="B1218" s="59" t="s">
        <v>2884</v>
      </c>
      <c r="C1218" s="54" t="s">
        <v>77</v>
      </c>
      <c r="D1218" s="149" t="s">
        <v>1896</v>
      </c>
      <c r="E1218" s="63" t="s">
        <v>1898</v>
      </c>
      <c r="F1218" s="149" t="s">
        <v>2</v>
      </c>
      <c r="G1218" s="777"/>
      <c r="H1218" s="363"/>
      <c r="I1218" s="406"/>
      <c r="J1218" s="339">
        <v>0</v>
      </c>
      <c r="K1218" s="340"/>
      <c r="L1218" s="341">
        <f t="shared" si="1055"/>
        <v>0</v>
      </c>
      <c r="M1218" s="342">
        <v>0</v>
      </c>
      <c r="N1218" s="343">
        <f t="shared" si="1056"/>
        <v>0</v>
      </c>
      <c r="O1218" s="344">
        <f t="shared" si="1057"/>
        <v>0</v>
      </c>
      <c r="P1218" s="51" t="e">
        <f t="shared" si="1058"/>
        <v>#DIV/0!</v>
      </c>
      <c r="Q1218" s="338">
        <f t="shared" si="1059"/>
        <v>0</v>
      </c>
    </row>
    <row r="1219" spans="2:17" ht="22.5" customHeight="1">
      <c r="B1219" s="641"/>
      <c r="C1219" s="642">
        <v>2</v>
      </c>
      <c r="D1219" s="1093" t="s">
        <v>114</v>
      </c>
      <c r="E1219" s="1094"/>
      <c r="F1219" s="1095"/>
      <c r="G1219" s="743"/>
      <c r="H1219" s="743"/>
      <c r="I1219" s="643"/>
      <c r="J1219" s="644"/>
      <c r="K1219" s="645"/>
      <c r="L1219" s="646"/>
      <c r="M1219" s="647">
        <f t="shared" ref="M1219:Q1219" si="1060">M1220</f>
        <v>0</v>
      </c>
      <c r="N1219" s="648">
        <f t="shared" si="1060"/>
        <v>0</v>
      </c>
      <c r="O1219" s="649">
        <f t="shared" si="1060"/>
        <v>0</v>
      </c>
      <c r="P1219" s="269" t="e">
        <f>ROUND(O1219/I1219,4)</f>
        <v>#DIV/0!</v>
      </c>
      <c r="Q1219" s="643">
        <f t="shared" si="1060"/>
        <v>0</v>
      </c>
    </row>
    <row r="1220" spans="2:17" ht="23.25" thickBot="1">
      <c r="B1220" s="370" t="s">
        <v>2885</v>
      </c>
      <c r="C1220" s="371" t="s">
        <v>768</v>
      </c>
      <c r="D1220" s="186" t="s">
        <v>1899</v>
      </c>
      <c r="E1220" s="428" t="s">
        <v>1900</v>
      </c>
      <c r="F1220" s="186" t="s">
        <v>2</v>
      </c>
      <c r="G1220" s="781"/>
      <c r="H1220" s="782"/>
      <c r="I1220" s="583"/>
      <c r="J1220" s="584">
        <v>0</v>
      </c>
      <c r="K1220" s="585"/>
      <c r="L1220" s="586">
        <f t="shared" ref="L1220" si="1061">ROUND(J1220+K1220,2)</f>
        <v>0</v>
      </c>
      <c r="M1220" s="587">
        <v>0</v>
      </c>
      <c r="N1220" s="394">
        <f>ROUND(K1220*H1220,2)</f>
        <v>0</v>
      </c>
      <c r="O1220" s="588">
        <f t="shared" ref="O1220" si="1062">ROUND(M1220+N1220,2)</f>
        <v>0</v>
      </c>
      <c r="P1220" s="39" t="e">
        <f>ROUND(O1220/I1220,4)</f>
        <v>#DIV/0!</v>
      </c>
      <c r="Q1220" s="589">
        <f t="shared" ref="Q1220" si="1063">ROUND(I1220-O1220,2)</f>
        <v>0</v>
      </c>
    </row>
    <row r="1221" spans="2:17" ht="22.5" customHeight="1" thickBot="1">
      <c r="B1221" s="1096" t="s">
        <v>1901</v>
      </c>
      <c r="C1221" s="1097" t="s">
        <v>1150</v>
      </c>
      <c r="D1221" s="1097"/>
      <c r="E1221" s="1097"/>
      <c r="F1221" s="1098"/>
      <c r="G1221" s="763"/>
      <c r="H1221" s="763"/>
      <c r="I1221" s="692"/>
      <c r="J1221" s="693"/>
      <c r="K1221" s="694"/>
      <c r="L1221" s="695"/>
      <c r="M1221" s="696">
        <f t="shared" ref="M1221:Q1221" si="1064">M1216+M1219</f>
        <v>0</v>
      </c>
      <c r="N1221" s="697">
        <f t="shared" si="1064"/>
        <v>0</v>
      </c>
      <c r="O1221" s="698">
        <f t="shared" si="1064"/>
        <v>0</v>
      </c>
      <c r="P1221" s="775" t="e">
        <f>ROUND(O1221/I1221,4)</f>
        <v>#DIV/0!</v>
      </c>
      <c r="Q1221" s="692">
        <f t="shared" si="1064"/>
        <v>0</v>
      </c>
    </row>
    <row r="1222" spans="2:17" ht="8.25" customHeight="1" thickBot="1">
      <c r="B1222" s="709"/>
      <c r="C1222" s="710"/>
      <c r="D1222" s="710"/>
      <c r="E1222" s="710"/>
      <c r="F1222" s="710"/>
      <c r="G1222" s="711"/>
      <c r="H1222" s="712"/>
      <c r="I1222" s="713"/>
      <c r="J1222" s="714"/>
      <c r="K1222" s="715"/>
      <c r="L1222" s="716"/>
      <c r="M1222" s="717"/>
      <c r="N1222" s="718"/>
      <c r="O1222" s="719"/>
      <c r="P1222" s="720"/>
      <c r="Q1222" s="713"/>
    </row>
    <row r="1223" spans="2:17" ht="22.5" customHeight="1">
      <c r="B1223" s="84"/>
      <c r="C1223" s="85" t="s">
        <v>1466</v>
      </c>
      <c r="D1223" s="1012" t="s">
        <v>16</v>
      </c>
      <c r="E1223" s="1013"/>
      <c r="F1223" s="1013"/>
      <c r="G1223" s="742"/>
      <c r="H1223" s="742"/>
      <c r="I1223" s="323"/>
      <c r="J1223" s="437"/>
      <c r="K1223" s="438"/>
      <c r="L1223" s="537"/>
      <c r="M1223" s="440"/>
      <c r="N1223" s="441"/>
      <c r="O1223" s="442"/>
      <c r="P1223" s="443"/>
      <c r="Q1223" s="323"/>
    </row>
    <row r="1224" spans="2:17">
      <c r="B1224" s="148" t="s">
        <v>2886</v>
      </c>
      <c r="C1224" s="47" t="s">
        <v>33</v>
      </c>
      <c r="D1224" s="337" t="s">
        <v>1902</v>
      </c>
      <c r="E1224" s="651" t="s">
        <v>1903</v>
      </c>
      <c r="F1224" s="149" t="s">
        <v>2</v>
      </c>
      <c r="G1224" s="777"/>
      <c r="H1224" s="363"/>
      <c r="I1224" s="406"/>
      <c r="J1224" s="339">
        <v>0</v>
      </c>
      <c r="K1224" s="340"/>
      <c r="L1224" s="341">
        <f t="shared" ref="L1224:L1287" si="1065">ROUND(J1224+K1224,2)</f>
        <v>0</v>
      </c>
      <c r="M1224" s="342">
        <v>0</v>
      </c>
      <c r="N1224" s="343">
        <f t="shared" ref="N1224:N1287" si="1066">ROUND(K1224*H1224,2)</f>
        <v>0</v>
      </c>
      <c r="O1224" s="344">
        <f t="shared" ref="O1224:O1287" si="1067">ROUND(M1224+N1224,2)</f>
        <v>0</v>
      </c>
      <c r="P1224" s="51" t="e">
        <f t="shared" ref="P1224:P1287" si="1068">ROUND(O1224/I1224,4)</f>
        <v>#DIV/0!</v>
      </c>
      <c r="Q1224" s="338">
        <f t="shared" ref="Q1224:Q1287" si="1069">ROUND(I1224-O1224,2)</f>
        <v>0</v>
      </c>
    </row>
    <row r="1225" spans="2:17">
      <c r="B1225" s="148" t="s">
        <v>2887</v>
      </c>
      <c r="C1225" s="47" t="s">
        <v>34</v>
      </c>
      <c r="D1225" s="337" t="s">
        <v>1902</v>
      </c>
      <c r="E1225" s="651" t="s">
        <v>1904</v>
      </c>
      <c r="F1225" s="149" t="s">
        <v>2</v>
      </c>
      <c r="G1225" s="777"/>
      <c r="H1225" s="363"/>
      <c r="I1225" s="406"/>
      <c r="J1225" s="339">
        <v>0</v>
      </c>
      <c r="K1225" s="340"/>
      <c r="L1225" s="341">
        <f t="shared" si="1065"/>
        <v>0</v>
      </c>
      <c r="M1225" s="342">
        <v>0</v>
      </c>
      <c r="N1225" s="343">
        <f t="shared" si="1066"/>
        <v>0</v>
      </c>
      <c r="O1225" s="344">
        <f t="shared" si="1067"/>
        <v>0</v>
      </c>
      <c r="P1225" s="51" t="e">
        <f t="shared" si="1068"/>
        <v>#DIV/0!</v>
      </c>
      <c r="Q1225" s="338">
        <f t="shared" si="1069"/>
        <v>0</v>
      </c>
    </row>
    <row r="1226" spans="2:17">
      <c r="B1226" s="148" t="s">
        <v>2888</v>
      </c>
      <c r="C1226" s="47" t="s">
        <v>692</v>
      </c>
      <c r="D1226" s="337" t="s">
        <v>1905</v>
      </c>
      <c r="E1226" s="651" t="s">
        <v>1906</v>
      </c>
      <c r="F1226" s="149" t="s">
        <v>2</v>
      </c>
      <c r="G1226" s="777"/>
      <c r="H1226" s="363"/>
      <c r="I1226" s="406"/>
      <c r="J1226" s="339">
        <v>0</v>
      </c>
      <c r="K1226" s="340"/>
      <c r="L1226" s="341">
        <f t="shared" si="1065"/>
        <v>0</v>
      </c>
      <c r="M1226" s="342">
        <v>0</v>
      </c>
      <c r="N1226" s="343">
        <f t="shared" si="1066"/>
        <v>0</v>
      </c>
      <c r="O1226" s="344">
        <f t="shared" si="1067"/>
        <v>0</v>
      </c>
      <c r="P1226" s="51" t="e">
        <f t="shared" si="1068"/>
        <v>#DIV/0!</v>
      </c>
      <c r="Q1226" s="338">
        <f t="shared" si="1069"/>
        <v>0</v>
      </c>
    </row>
    <row r="1227" spans="2:17">
      <c r="B1227" s="148" t="s">
        <v>2889</v>
      </c>
      <c r="C1227" s="47" t="s">
        <v>760</v>
      </c>
      <c r="D1227" s="337" t="s">
        <v>1905</v>
      </c>
      <c r="E1227" s="651" t="s">
        <v>1907</v>
      </c>
      <c r="F1227" s="149" t="s">
        <v>2</v>
      </c>
      <c r="G1227" s="777"/>
      <c r="H1227" s="363"/>
      <c r="I1227" s="406"/>
      <c r="J1227" s="339">
        <v>0</v>
      </c>
      <c r="K1227" s="340"/>
      <c r="L1227" s="341">
        <f t="shared" si="1065"/>
        <v>0</v>
      </c>
      <c r="M1227" s="342">
        <v>0</v>
      </c>
      <c r="N1227" s="343">
        <f t="shared" si="1066"/>
        <v>0</v>
      </c>
      <c r="O1227" s="344">
        <f t="shared" si="1067"/>
        <v>0</v>
      </c>
      <c r="P1227" s="51" t="e">
        <f t="shared" si="1068"/>
        <v>#DIV/0!</v>
      </c>
      <c r="Q1227" s="338">
        <f t="shared" si="1069"/>
        <v>0</v>
      </c>
    </row>
    <row r="1228" spans="2:17">
      <c r="B1228" s="148" t="s">
        <v>2890</v>
      </c>
      <c r="C1228" s="47" t="s">
        <v>35</v>
      </c>
      <c r="D1228" s="337" t="s">
        <v>1905</v>
      </c>
      <c r="E1228" s="651" t="s">
        <v>1908</v>
      </c>
      <c r="F1228" s="149" t="s">
        <v>2</v>
      </c>
      <c r="G1228" s="777"/>
      <c r="H1228" s="363"/>
      <c r="I1228" s="406"/>
      <c r="J1228" s="339">
        <v>0</v>
      </c>
      <c r="K1228" s="340"/>
      <c r="L1228" s="341">
        <f t="shared" si="1065"/>
        <v>0</v>
      </c>
      <c r="M1228" s="342">
        <v>0</v>
      </c>
      <c r="N1228" s="343">
        <f t="shared" si="1066"/>
        <v>0</v>
      </c>
      <c r="O1228" s="344">
        <f t="shared" si="1067"/>
        <v>0</v>
      </c>
      <c r="P1228" s="51" t="e">
        <f t="shared" si="1068"/>
        <v>#DIV/0!</v>
      </c>
      <c r="Q1228" s="338">
        <f t="shared" si="1069"/>
        <v>0</v>
      </c>
    </row>
    <row r="1229" spans="2:17">
      <c r="B1229" s="148" t="s">
        <v>2891</v>
      </c>
      <c r="C1229" s="47" t="s">
        <v>801</v>
      </c>
      <c r="D1229" s="337" t="s">
        <v>1905</v>
      </c>
      <c r="E1229" s="651" t="s">
        <v>1909</v>
      </c>
      <c r="F1229" s="149" t="s">
        <v>2</v>
      </c>
      <c r="G1229" s="777"/>
      <c r="H1229" s="363"/>
      <c r="I1229" s="406"/>
      <c r="J1229" s="339">
        <v>0</v>
      </c>
      <c r="K1229" s="340"/>
      <c r="L1229" s="341">
        <f t="shared" si="1065"/>
        <v>0</v>
      </c>
      <c r="M1229" s="342">
        <v>0</v>
      </c>
      <c r="N1229" s="343">
        <f t="shared" si="1066"/>
        <v>0</v>
      </c>
      <c r="O1229" s="344">
        <f t="shared" si="1067"/>
        <v>0</v>
      </c>
      <c r="P1229" s="51" t="e">
        <f t="shared" si="1068"/>
        <v>#DIV/0!</v>
      </c>
      <c r="Q1229" s="338">
        <f t="shared" si="1069"/>
        <v>0</v>
      </c>
    </row>
    <row r="1230" spans="2:17">
      <c r="B1230" s="148" t="s">
        <v>2892</v>
      </c>
      <c r="C1230" s="47" t="s">
        <v>809</v>
      </c>
      <c r="D1230" s="337" t="s">
        <v>1905</v>
      </c>
      <c r="E1230" s="651" t="s">
        <v>1910</v>
      </c>
      <c r="F1230" s="149" t="s">
        <v>2</v>
      </c>
      <c r="G1230" s="777"/>
      <c r="H1230" s="363"/>
      <c r="I1230" s="406"/>
      <c r="J1230" s="339">
        <v>0</v>
      </c>
      <c r="K1230" s="340"/>
      <c r="L1230" s="341">
        <f t="shared" si="1065"/>
        <v>0</v>
      </c>
      <c r="M1230" s="342">
        <v>0</v>
      </c>
      <c r="N1230" s="343">
        <f t="shared" si="1066"/>
        <v>0</v>
      </c>
      <c r="O1230" s="344">
        <f t="shared" si="1067"/>
        <v>0</v>
      </c>
      <c r="P1230" s="51" t="e">
        <f t="shared" si="1068"/>
        <v>#DIV/0!</v>
      </c>
      <c r="Q1230" s="338">
        <f t="shared" si="1069"/>
        <v>0</v>
      </c>
    </row>
    <row r="1231" spans="2:17">
      <c r="B1231" s="148" t="s">
        <v>2893</v>
      </c>
      <c r="C1231" s="47" t="s">
        <v>819</v>
      </c>
      <c r="D1231" s="337" t="s">
        <v>1905</v>
      </c>
      <c r="E1231" s="651" t="s">
        <v>1911</v>
      </c>
      <c r="F1231" s="149" t="s">
        <v>2</v>
      </c>
      <c r="G1231" s="777"/>
      <c r="H1231" s="363"/>
      <c r="I1231" s="406"/>
      <c r="J1231" s="339">
        <v>0</v>
      </c>
      <c r="K1231" s="340"/>
      <c r="L1231" s="341">
        <f t="shared" si="1065"/>
        <v>0</v>
      </c>
      <c r="M1231" s="342">
        <v>0</v>
      </c>
      <c r="N1231" s="343">
        <f t="shared" si="1066"/>
        <v>0</v>
      </c>
      <c r="O1231" s="344">
        <f t="shared" si="1067"/>
        <v>0</v>
      </c>
      <c r="P1231" s="51" t="e">
        <f t="shared" si="1068"/>
        <v>#DIV/0!</v>
      </c>
      <c r="Q1231" s="338">
        <f t="shared" si="1069"/>
        <v>0</v>
      </c>
    </row>
    <row r="1232" spans="2:17">
      <c r="B1232" s="148" t="s">
        <v>2894</v>
      </c>
      <c r="C1232" s="47" t="s">
        <v>825</v>
      </c>
      <c r="D1232" s="337" t="s">
        <v>1905</v>
      </c>
      <c r="E1232" s="651" t="s">
        <v>1912</v>
      </c>
      <c r="F1232" s="149" t="s">
        <v>2</v>
      </c>
      <c r="G1232" s="777"/>
      <c r="H1232" s="363"/>
      <c r="I1232" s="406"/>
      <c r="J1232" s="339">
        <v>0</v>
      </c>
      <c r="K1232" s="340"/>
      <c r="L1232" s="341">
        <f t="shared" si="1065"/>
        <v>0</v>
      </c>
      <c r="M1232" s="342">
        <v>0</v>
      </c>
      <c r="N1232" s="343">
        <f t="shared" si="1066"/>
        <v>0</v>
      </c>
      <c r="O1232" s="344">
        <f t="shared" si="1067"/>
        <v>0</v>
      </c>
      <c r="P1232" s="51" t="e">
        <f t="shared" si="1068"/>
        <v>#DIV/0!</v>
      </c>
      <c r="Q1232" s="338">
        <f t="shared" si="1069"/>
        <v>0</v>
      </c>
    </row>
    <row r="1233" spans="2:17">
      <c r="B1233" s="148" t="s">
        <v>2895</v>
      </c>
      <c r="C1233" s="47" t="s">
        <v>831</v>
      </c>
      <c r="D1233" s="337" t="s">
        <v>1905</v>
      </c>
      <c r="E1233" s="651" t="s">
        <v>1913</v>
      </c>
      <c r="F1233" s="149" t="s">
        <v>2</v>
      </c>
      <c r="G1233" s="777"/>
      <c r="H1233" s="363"/>
      <c r="I1233" s="406"/>
      <c r="J1233" s="339">
        <v>0</v>
      </c>
      <c r="K1233" s="340"/>
      <c r="L1233" s="341">
        <f t="shared" si="1065"/>
        <v>0</v>
      </c>
      <c r="M1233" s="342">
        <v>0</v>
      </c>
      <c r="N1233" s="343">
        <f t="shared" si="1066"/>
        <v>0</v>
      </c>
      <c r="O1233" s="344">
        <f t="shared" si="1067"/>
        <v>0</v>
      </c>
      <c r="P1233" s="51" t="e">
        <f t="shared" si="1068"/>
        <v>#DIV/0!</v>
      </c>
      <c r="Q1233" s="338">
        <f t="shared" si="1069"/>
        <v>0</v>
      </c>
    </row>
    <row r="1234" spans="2:17">
      <c r="B1234" s="148" t="s">
        <v>2896</v>
      </c>
      <c r="C1234" s="47" t="s">
        <v>836</v>
      </c>
      <c r="D1234" s="337" t="s">
        <v>1905</v>
      </c>
      <c r="E1234" s="651" t="s">
        <v>1914</v>
      </c>
      <c r="F1234" s="149" t="s">
        <v>2</v>
      </c>
      <c r="G1234" s="777"/>
      <c r="H1234" s="363"/>
      <c r="I1234" s="406"/>
      <c r="J1234" s="339">
        <v>0</v>
      </c>
      <c r="K1234" s="340"/>
      <c r="L1234" s="341">
        <f t="shared" si="1065"/>
        <v>0</v>
      </c>
      <c r="M1234" s="342">
        <v>0</v>
      </c>
      <c r="N1234" s="343">
        <f t="shared" si="1066"/>
        <v>0</v>
      </c>
      <c r="O1234" s="344">
        <f t="shared" si="1067"/>
        <v>0</v>
      </c>
      <c r="P1234" s="51" t="e">
        <f t="shared" si="1068"/>
        <v>#DIV/0!</v>
      </c>
      <c r="Q1234" s="338">
        <f t="shared" si="1069"/>
        <v>0</v>
      </c>
    </row>
    <row r="1235" spans="2:17">
      <c r="B1235" s="148" t="s">
        <v>2897</v>
      </c>
      <c r="C1235" s="47" t="s">
        <v>1454</v>
      </c>
      <c r="D1235" s="337" t="s">
        <v>1905</v>
      </c>
      <c r="E1235" s="651" t="s">
        <v>1915</v>
      </c>
      <c r="F1235" s="149" t="s">
        <v>2</v>
      </c>
      <c r="G1235" s="777"/>
      <c r="H1235" s="363"/>
      <c r="I1235" s="406"/>
      <c r="J1235" s="339">
        <v>0</v>
      </c>
      <c r="K1235" s="340"/>
      <c r="L1235" s="341">
        <f t="shared" si="1065"/>
        <v>0</v>
      </c>
      <c r="M1235" s="342">
        <v>0</v>
      </c>
      <c r="N1235" s="343">
        <f t="shared" si="1066"/>
        <v>0</v>
      </c>
      <c r="O1235" s="344">
        <f t="shared" si="1067"/>
        <v>0</v>
      </c>
      <c r="P1235" s="51" t="e">
        <f t="shared" si="1068"/>
        <v>#DIV/0!</v>
      </c>
      <c r="Q1235" s="338">
        <f t="shared" si="1069"/>
        <v>0</v>
      </c>
    </row>
    <row r="1236" spans="2:17">
      <c r="B1236" s="148" t="s">
        <v>2898</v>
      </c>
      <c r="C1236" s="47" t="s">
        <v>1456</v>
      </c>
      <c r="D1236" s="337" t="s">
        <v>1905</v>
      </c>
      <c r="E1236" s="651" t="s">
        <v>1916</v>
      </c>
      <c r="F1236" s="149" t="s">
        <v>2</v>
      </c>
      <c r="G1236" s="777"/>
      <c r="H1236" s="363"/>
      <c r="I1236" s="406"/>
      <c r="J1236" s="339">
        <v>0</v>
      </c>
      <c r="K1236" s="340"/>
      <c r="L1236" s="341">
        <f t="shared" si="1065"/>
        <v>0</v>
      </c>
      <c r="M1236" s="342">
        <v>0</v>
      </c>
      <c r="N1236" s="343">
        <f t="shared" si="1066"/>
        <v>0</v>
      </c>
      <c r="O1236" s="344">
        <f t="shared" si="1067"/>
        <v>0</v>
      </c>
      <c r="P1236" s="51" t="e">
        <f t="shared" si="1068"/>
        <v>#DIV/0!</v>
      </c>
      <c r="Q1236" s="338">
        <f t="shared" si="1069"/>
        <v>0</v>
      </c>
    </row>
    <row r="1237" spans="2:17">
      <c r="B1237" s="148" t="s">
        <v>2899</v>
      </c>
      <c r="C1237" s="47" t="s">
        <v>1458</v>
      </c>
      <c r="D1237" s="337" t="s">
        <v>1905</v>
      </c>
      <c r="E1237" s="651" t="s">
        <v>1917</v>
      </c>
      <c r="F1237" s="149" t="s">
        <v>2</v>
      </c>
      <c r="G1237" s="777"/>
      <c r="H1237" s="363"/>
      <c r="I1237" s="406"/>
      <c r="J1237" s="339">
        <v>0</v>
      </c>
      <c r="K1237" s="340"/>
      <c r="L1237" s="341">
        <f t="shared" si="1065"/>
        <v>0</v>
      </c>
      <c r="M1237" s="342">
        <v>0</v>
      </c>
      <c r="N1237" s="343">
        <f t="shared" si="1066"/>
        <v>0</v>
      </c>
      <c r="O1237" s="344">
        <f t="shared" si="1067"/>
        <v>0</v>
      </c>
      <c r="P1237" s="51" t="e">
        <f t="shared" si="1068"/>
        <v>#DIV/0!</v>
      </c>
      <c r="Q1237" s="338">
        <f t="shared" si="1069"/>
        <v>0</v>
      </c>
    </row>
    <row r="1238" spans="2:17">
      <c r="B1238" s="148" t="s">
        <v>2900</v>
      </c>
      <c r="C1238" s="47" t="s">
        <v>1460</v>
      </c>
      <c r="D1238" s="337" t="s">
        <v>1905</v>
      </c>
      <c r="E1238" s="651" t="s">
        <v>1918</v>
      </c>
      <c r="F1238" s="149" t="s">
        <v>2</v>
      </c>
      <c r="G1238" s="777"/>
      <c r="H1238" s="363"/>
      <c r="I1238" s="406"/>
      <c r="J1238" s="339">
        <v>0</v>
      </c>
      <c r="K1238" s="340"/>
      <c r="L1238" s="341">
        <f t="shared" si="1065"/>
        <v>0</v>
      </c>
      <c r="M1238" s="342">
        <v>0</v>
      </c>
      <c r="N1238" s="343">
        <f t="shared" si="1066"/>
        <v>0</v>
      </c>
      <c r="O1238" s="344">
        <f t="shared" si="1067"/>
        <v>0</v>
      </c>
      <c r="P1238" s="51" t="e">
        <f t="shared" si="1068"/>
        <v>#DIV/0!</v>
      </c>
      <c r="Q1238" s="338">
        <f t="shared" si="1069"/>
        <v>0</v>
      </c>
    </row>
    <row r="1239" spans="2:17">
      <c r="B1239" s="148" t="s">
        <v>2901</v>
      </c>
      <c r="C1239" s="47" t="s">
        <v>1462</v>
      </c>
      <c r="D1239" s="337" t="s">
        <v>1905</v>
      </c>
      <c r="E1239" s="651" t="s">
        <v>1919</v>
      </c>
      <c r="F1239" s="149" t="s">
        <v>2</v>
      </c>
      <c r="G1239" s="777"/>
      <c r="H1239" s="363"/>
      <c r="I1239" s="406"/>
      <c r="J1239" s="339">
        <v>0</v>
      </c>
      <c r="K1239" s="340"/>
      <c r="L1239" s="341">
        <f t="shared" si="1065"/>
        <v>0</v>
      </c>
      <c r="M1239" s="342">
        <v>0</v>
      </c>
      <c r="N1239" s="343">
        <f t="shared" si="1066"/>
        <v>0</v>
      </c>
      <c r="O1239" s="344">
        <f t="shared" si="1067"/>
        <v>0</v>
      </c>
      <c r="P1239" s="51" t="e">
        <f t="shared" si="1068"/>
        <v>#DIV/0!</v>
      </c>
      <c r="Q1239" s="338">
        <f t="shared" si="1069"/>
        <v>0</v>
      </c>
    </row>
    <row r="1240" spans="2:17">
      <c r="B1240" s="148" t="s">
        <v>2902</v>
      </c>
      <c r="C1240" s="47" t="s">
        <v>1464</v>
      </c>
      <c r="D1240" s="337" t="s">
        <v>1905</v>
      </c>
      <c r="E1240" s="651" t="s">
        <v>1920</v>
      </c>
      <c r="F1240" s="149" t="s">
        <v>2</v>
      </c>
      <c r="G1240" s="777"/>
      <c r="H1240" s="363"/>
      <c r="I1240" s="406"/>
      <c r="J1240" s="339">
        <v>0</v>
      </c>
      <c r="K1240" s="340"/>
      <c r="L1240" s="341">
        <f t="shared" si="1065"/>
        <v>0</v>
      </c>
      <c r="M1240" s="342">
        <v>0</v>
      </c>
      <c r="N1240" s="343">
        <f t="shared" si="1066"/>
        <v>0</v>
      </c>
      <c r="O1240" s="344">
        <f t="shared" si="1067"/>
        <v>0</v>
      </c>
      <c r="P1240" s="51" t="e">
        <f t="shared" si="1068"/>
        <v>#DIV/0!</v>
      </c>
      <c r="Q1240" s="338">
        <f t="shared" si="1069"/>
        <v>0</v>
      </c>
    </row>
    <row r="1241" spans="2:17">
      <c r="B1241" s="148" t="s">
        <v>2903</v>
      </c>
      <c r="C1241" s="47" t="s">
        <v>1466</v>
      </c>
      <c r="D1241" s="337" t="s">
        <v>1905</v>
      </c>
      <c r="E1241" s="651" t="s">
        <v>1921</v>
      </c>
      <c r="F1241" s="149" t="s">
        <v>2</v>
      </c>
      <c r="G1241" s="777"/>
      <c r="H1241" s="363"/>
      <c r="I1241" s="406"/>
      <c r="J1241" s="339">
        <v>0</v>
      </c>
      <c r="K1241" s="340"/>
      <c r="L1241" s="341">
        <f t="shared" si="1065"/>
        <v>0</v>
      </c>
      <c r="M1241" s="342">
        <v>0</v>
      </c>
      <c r="N1241" s="343">
        <f t="shared" si="1066"/>
        <v>0</v>
      </c>
      <c r="O1241" s="344">
        <f t="shared" si="1067"/>
        <v>0</v>
      </c>
      <c r="P1241" s="51" t="e">
        <f t="shared" si="1068"/>
        <v>#DIV/0!</v>
      </c>
      <c r="Q1241" s="338">
        <f t="shared" si="1069"/>
        <v>0</v>
      </c>
    </row>
    <row r="1242" spans="2:17">
      <c r="B1242" s="148" t="s">
        <v>2904</v>
      </c>
      <c r="C1242" s="47" t="s">
        <v>1468</v>
      </c>
      <c r="D1242" s="337" t="s">
        <v>1905</v>
      </c>
      <c r="E1242" s="651" t="s">
        <v>1922</v>
      </c>
      <c r="F1242" s="149" t="s">
        <v>2</v>
      </c>
      <c r="G1242" s="777"/>
      <c r="H1242" s="363"/>
      <c r="I1242" s="406"/>
      <c r="J1242" s="339">
        <v>0</v>
      </c>
      <c r="K1242" s="340"/>
      <c r="L1242" s="341">
        <f t="shared" si="1065"/>
        <v>0</v>
      </c>
      <c r="M1242" s="342">
        <v>0</v>
      </c>
      <c r="N1242" s="343">
        <f t="shared" si="1066"/>
        <v>0</v>
      </c>
      <c r="O1242" s="344">
        <f t="shared" si="1067"/>
        <v>0</v>
      </c>
      <c r="P1242" s="51" t="e">
        <f t="shared" si="1068"/>
        <v>#DIV/0!</v>
      </c>
      <c r="Q1242" s="338">
        <f t="shared" si="1069"/>
        <v>0</v>
      </c>
    </row>
    <row r="1243" spans="2:17">
      <c r="B1243" s="148" t="s">
        <v>2905</v>
      </c>
      <c r="C1243" s="47" t="s">
        <v>1470</v>
      </c>
      <c r="D1243" s="337" t="s">
        <v>1905</v>
      </c>
      <c r="E1243" s="651" t="s">
        <v>1923</v>
      </c>
      <c r="F1243" s="149" t="s">
        <v>2</v>
      </c>
      <c r="G1243" s="777"/>
      <c r="H1243" s="363"/>
      <c r="I1243" s="406"/>
      <c r="J1243" s="339">
        <v>0</v>
      </c>
      <c r="K1243" s="340"/>
      <c r="L1243" s="341">
        <f t="shared" si="1065"/>
        <v>0</v>
      </c>
      <c r="M1243" s="342">
        <v>0</v>
      </c>
      <c r="N1243" s="343">
        <f t="shared" si="1066"/>
        <v>0</v>
      </c>
      <c r="O1243" s="344">
        <f t="shared" si="1067"/>
        <v>0</v>
      </c>
      <c r="P1243" s="51" t="e">
        <f t="shared" si="1068"/>
        <v>#DIV/0!</v>
      </c>
      <c r="Q1243" s="338">
        <f t="shared" si="1069"/>
        <v>0</v>
      </c>
    </row>
    <row r="1244" spans="2:17">
      <c r="B1244" s="148" t="s">
        <v>2906</v>
      </c>
      <c r="C1244" s="47" t="s">
        <v>1472</v>
      </c>
      <c r="D1244" s="337" t="s">
        <v>1905</v>
      </c>
      <c r="E1244" s="651" t="s">
        <v>1924</v>
      </c>
      <c r="F1244" s="149" t="s">
        <v>2</v>
      </c>
      <c r="G1244" s="777"/>
      <c r="H1244" s="363"/>
      <c r="I1244" s="406"/>
      <c r="J1244" s="339">
        <v>0</v>
      </c>
      <c r="K1244" s="340"/>
      <c r="L1244" s="341">
        <f t="shared" si="1065"/>
        <v>0</v>
      </c>
      <c r="M1244" s="342">
        <v>0</v>
      </c>
      <c r="N1244" s="343">
        <f t="shared" si="1066"/>
        <v>0</v>
      </c>
      <c r="O1244" s="344">
        <f t="shared" si="1067"/>
        <v>0</v>
      </c>
      <c r="P1244" s="51" t="e">
        <f t="shared" si="1068"/>
        <v>#DIV/0!</v>
      </c>
      <c r="Q1244" s="338">
        <f t="shared" si="1069"/>
        <v>0</v>
      </c>
    </row>
    <row r="1245" spans="2:17">
      <c r="B1245" s="148" t="s">
        <v>2907</v>
      </c>
      <c r="C1245" s="47" t="s">
        <v>1474</v>
      </c>
      <c r="D1245" s="337" t="s">
        <v>1905</v>
      </c>
      <c r="E1245" s="651" t="s">
        <v>1925</v>
      </c>
      <c r="F1245" s="149" t="s">
        <v>2</v>
      </c>
      <c r="G1245" s="777"/>
      <c r="H1245" s="363"/>
      <c r="I1245" s="406"/>
      <c r="J1245" s="339">
        <v>0</v>
      </c>
      <c r="K1245" s="340"/>
      <c r="L1245" s="341">
        <f t="shared" si="1065"/>
        <v>0</v>
      </c>
      <c r="M1245" s="342">
        <v>0</v>
      </c>
      <c r="N1245" s="343">
        <f t="shared" si="1066"/>
        <v>0</v>
      </c>
      <c r="O1245" s="344">
        <f t="shared" si="1067"/>
        <v>0</v>
      </c>
      <c r="P1245" s="51" t="e">
        <f t="shared" si="1068"/>
        <v>#DIV/0!</v>
      </c>
      <c r="Q1245" s="338">
        <f t="shared" si="1069"/>
        <v>0</v>
      </c>
    </row>
    <row r="1246" spans="2:17">
      <c r="B1246" s="148" t="s">
        <v>2908</v>
      </c>
      <c r="C1246" s="47" t="s">
        <v>1476</v>
      </c>
      <c r="D1246" s="337" t="s">
        <v>1905</v>
      </c>
      <c r="E1246" s="651" t="s">
        <v>1926</v>
      </c>
      <c r="F1246" s="149" t="s">
        <v>2</v>
      </c>
      <c r="G1246" s="777"/>
      <c r="H1246" s="363"/>
      <c r="I1246" s="406"/>
      <c r="J1246" s="339">
        <v>0</v>
      </c>
      <c r="K1246" s="340"/>
      <c r="L1246" s="341">
        <f t="shared" si="1065"/>
        <v>0</v>
      </c>
      <c r="M1246" s="342">
        <v>0</v>
      </c>
      <c r="N1246" s="343">
        <f t="shared" si="1066"/>
        <v>0</v>
      </c>
      <c r="O1246" s="344">
        <f t="shared" si="1067"/>
        <v>0</v>
      </c>
      <c r="P1246" s="51" t="e">
        <f t="shared" si="1068"/>
        <v>#DIV/0!</v>
      </c>
      <c r="Q1246" s="338">
        <f t="shared" si="1069"/>
        <v>0</v>
      </c>
    </row>
    <row r="1247" spans="2:17">
      <c r="B1247" s="148" t="s">
        <v>2909</v>
      </c>
      <c r="C1247" s="47" t="s">
        <v>1927</v>
      </c>
      <c r="D1247" s="337" t="s">
        <v>1905</v>
      </c>
      <c r="E1247" s="651" t="s">
        <v>1928</v>
      </c>
      <c r="F1247" s="149" t="s">
        <v>2</v>
      </c>
      <c r="G1247" s="777"/>
      <c r="H1247" s="363"/>
      <c r="I1247" s="406"/>
      <c r="J1247" s="339">
        <v>0</v>
      </c>
      <c r="K1247" s="340"/>
      <c r="L1247" s="341">
        <f t="shared" si="1065"/>
        <v>0</v>
      </c>
      <c r="M1247" s="342">
        <v>0</v>
      </c>
      <c r="N1247" s="343">
        <f t="shared" si="1066"/>
        <v>0</v>
      </c>
      <c r="O1247" s="344">
        <f t="shared" si="1067"/>
        <v>0</v>
      </c>
      <c r="P1247" s="51" t="e">
        <f t="shared" si="1068"/>
        <v>#DIV/0!</v>
      </c>
      <c r="Q1247" s="338">
        <f t="shared" si="1069"/>
        <v>0</v>
      </c>
    </row>
    <row r="1248" spans="2:17">
      <c r="B1248" s="148" t="s">
        <v>2910</v>
      </c>
      <c r="C1248" s="47" t="s">
        <v>1929</v>
      </c>
      <c r="D1248" s="337" t="s">
        <v>1905</v>
      </c>
      <c r="E1248" s="651" t="s">
        <v>1930</v>
      </c>
      <c r="F1248" s="149" t="s">
        <v>2</v>
      </c>
      <c r="G1248" s="777"/>
      <c r="H1248" s="363"/>
      <c r="I1248" s="406"/>
      <c r="J1248" s="339">
        <v>0</v>
      </c>
      <c r="K1248" s="340"/>
      <c r="L1248" s="341">
        <f t="shared" si="1065"/>
        <v>0</v>
      </c>
      <c r="M1248" s="342">
        <v>0</v>
      </c>
      <c r="N1248" s="343">
        <f t="shared" si="1066"/>
        <v>0</v>
      </c>
      <c r="O1248" s="344">
        <f t="shared" si="1067"/>
        <v>0</v>
      </c>
      <c r="P1248" s="51" t="e">
        <f t="shared" si="1068"/>
        <v>#DIV/0!</v>
      </c>
      <c r="Q1248" s="338">
        <f t="shared" si="1069"/>
        <v>0</v>
      </c>
    </row>
    <row r="1249" spans="2:17">
      <c r="B1249" s="148" t="s">
        <v>2911</v>
      </c>
      <c r="C1249" s="47" t="s">
        <v>1931</v>
      </c>
      <c r="D1249" s="337" t="s">
        <v>1905</v>
      </c>
      <c r="E1249" s="651" t="s">
        <v>1932</v>
      </c>
      <c r="F1249" s="149" t="s">
        <v>2</v>
      </c>
      <c r="G1249" s="777"/>
      <c r="H1249" s="363"/>
      <c r="I1249" s="406"/>
      <c r="J1249" s="339">
        <v>0</v>
      </c>
      <c r="K1249" s="340"/>
      <c r="L1249" s="341">
        <f t="shared" si="1065"/>
        <v>0</v>
      </c>
      <c r="M1249" s="342">
        <v>0</v>
      </c>
      <c r="N1249" s="343">
        <f t="shared" si="1066"/>
        <v>0</v>
      </c>
      <c r="O1249" s="344">
        <f t="shared" si="1067"/>
        <v>0</v>
      </c>
      <c r="P1249" s="51" t="e">
        <f t="shared" si="1068"/>
        <v>#DIV/0!</v>
      </c>
      <c r="Q1249" s="338">
        <f t="shared" si="1069"/>
        <v>0</v>
      </c>
    </row>
    <row r="1250" spans="2:17">
      <c r="B1250" s="148" t="s">
        <v>2912</v>
      </c>
      <c r="C1250" s="47" t="s">
        <v>1933</v>
      </c>
      <c r="D1250" s="337" t="s">
        <v>1905</v>
      </c>
      <c r="E1250" s="651" t="s">
        <v>1934</v>
      </c>
      <c r="F1250" s="149" t="s">
        <v>2</v>
      </c>
      <c r="G1250" s="777"/>
      <c r="H1250" s="363"/>
      <c r="I1250" s="406"/>
      <c r="J1250" s="339">
        <v>0</v>
      </c>
      <c r="K1250" s="340"/>
      <c r="L1250" s="341">
        <f t="shared" si="1065"/>
        <v>0</v>
      </c>
      <c r="M1250" s="342">
        <v>0</v>
      </c>
      <c r="N1250" s="343">
        <f t="shared" si="1066"/>
        <v>0</v>
      </c>
      <c r="O1250" s="344">
        <f t="shared" si="1067"/>
        <v>0</v>
      </c>
      <c r="P1250" s="51" t="e">
        <f t="shared" si="1068"/>
        <v>#DIV/0!</v>
      </c>
      <c r="Q1250" s="338">
        <f t="shared" si="1069"/>
        <v>0</v>
      </c>
    </row>
    <row r="1251" spans="2:17">
      <c r="B1251" s="148" t="s">
        <v>2913</v>
      </c>
      <c r="C1251" s="47" t="s">
        <v>1935</v>
      </c>
      <c r="D1251" s="337" t="s">
        <v>1905</v>
      </c>
      <c r="E1251" s="651" t="s">
        <v>1936</v>
      </c>
      <c r="F1251" s="149" t="s">
        <v>2</v>
      </c>
      <c r="G1251" s="777"/>
      <c r="H1251" s="363"/>
      <c r="I1251" s="406"/>
      <c r="J1251" s="339">
        <v>0</v>
      </c>
      <c r="K1251" s="340"/>
      <c r="L1251" s="341">
        <f t="shared" si="1065"/>
        <v>0</v>
      </c>
      <c r="M1251" s="342">
        <v>0</v>
      </c>
      <c r="N1251" s="343">
        <f t="shared" si="1066"/>
        <v>0</v>
      </c>
      <c r="O1251" s="344">
        <f t="shared" si="1067"/>
        <v>0</v>
      </c>
      <c r="P1251" s="51" t="e">
        <f t="shared" si="1068"/>
        <v>#DIV/0!</v>
      </c>
      <c r="Q1251" s="338">
        <f t="shared" si="1069"/>
        <v>0</v>
      </c>
    </row>
    <row r="1252" spans="2:17">
      <c r="B1252" s="148" t="s">
        <v>2914</v>
      </c>
      <c r="C1252" s="47" t="s">
        <v>1937</v>
      </c>
      <c r="D1252" s="337" t="s">
        <v>1905</v>
      </c>
      <c r="E1252" s="651" t="s">
        <v>1938</v>
      </c>
      <c r="F1252" s="149" t="s">
        <v>2</v>
      </c>
      <c r="G1252" s="777"/>
      <c r="H1252" s="363"/>
      <c r="I1252" s="406"/>
      <c r="J1252" s="339">
        <v>0</v>
      </c>
      <c r="K1252" s="340"/>
      <c r="L1252" s="341">
        <f t="shared" si="1065"/>
        <v>0</v>
      </c>
      <c r="M1252" s="342">
        <v>0</v>
      </c>
      <c r="N1252" s="343">
        <f t="shared" si="1066"/>
        <v>0</v>
      </c>
      <c r="O1252" s="344">
        <f t="shared" si="1067"/>
        <v>0</v>
      </c>
      <c r="P1252" s="51" t="e">
        <f t="shared" si="1068"/>
        <v>#DIV/0!</v>
      </c>
      <c r="Q1252" s="338">
        <f t="shared" si="1069"/>
        <v>0</v>
      </c>
    </row>
    <row r="1253" spans="2:17" ht="22.5">
      <c r="B1253" s="148" t="s">
        <v>2915</v>
      </c>
      <c r="C1253" s="47" t="s">
        <v>1939</v>
      </c>
      <c r="D1253" s="337" t="s">
        <v>1940</v>
      </c>
      <c r="E1253" s="651" t="s">
        <v>1941</v>
      </c>
      <c r="F1253" s="149" t="s">
        <v>2</v>
      </c>
      <c r="G1253" s="777"/>
      <c r="H1253" s="363"/>
      <c r="I1253" s="406"/>
      <c r="J1253" s="339">
        <v>0</v>
      </c>
      <c r="K1253" s="340"/>
      <c r="L1253" s="341">
        <f t="shared" si="1065"/>
        <v>0</v>
      </c>
      <c r="M1253" s="342">
        <v>0</v>
      </c>
      <c r="N1253" s="343">
        <f t="shared" si="1066"/>
        <v>0</v>
      </c>
      <c r="O1253" s="344">
        <f t="shared" si="1067"/>
        <v>0</v>
      </c>
      <c r="P1253" s="51" t="e">
        <f t="shared" si="1068"/>
        <v>#DIV/0!</v>
      </c>
      <c r="Q1253" s="338">
        <f t="shared" si="1069"/>
        <v>0</v>
      </c>
    </row>
    <row r="1254" spans="2:17" ht="22.5">
      <c r="B1254" s="148" t="s">
        <v>2916</v>
      </c>
      <c r="C1254" s="47" t="s">
        <v>1942</v>
      </c>
      <c r="D1254" s="337" t="s">
        <v>1940</v>
      </c>
      <c r="E1254" s="651" t="s">
        <v>1943</v>
      </c>
      <c r="F1254" s="149" t="s">
        <v>2</v>
      </c>
      <c r="G1254" s="777"/>
      <c r="H1254" s="363"/>
      <c r="I1254" s="406"/>
      <c r="J1254" s="339">
        <v>0</v>
      </c>
      <c r="K1254" s="340"/>
      <c r="L1254" s="341">
        <f t="shared" si="1065"/>
        <v>0</v>
      </c>
      <c r="M1254" s="342">
        <v>0</v>
      </c>
      <c r="N1254" s="343">
        <f t="shared" si="1066"/>
        <v>0</v>
      </c>
      <c r="O1254" s="344">
        <f t="shared" si="1067"/>
        <v>0</v>
      </c>
      <c r="P1254" s="51" t="e">
        <f t="shared" si="1068"/>
        <v>#DIV/0!</v>
      </c>
      <c r="Q1254" s="338">
        <f t="shared" si="1069"/>
        <v>0</v>
      </c>
    </row>
    <row r="1255" spans="2:17" ht="22.5">
      <c r="B1255" s="148" t="s">
        <v>2917</v>
      </c>
      <c r="C1255" s="47" t="s">
        <v>1944</v>
      </c>
      <c r="D1255" s="337" t="s">
        <v>1945</v>
      </c>
      <c r="E1255" s="651" t="s">
        <v>1946</v>
      </c>
      <c r="F1255" s="149" t="s">
        <v>2</v>
      </c>
      <c r="G1255" s="777"/>
      <c r="H1255" s="363"/>
      <c r="I1255" s="406"/>
      <c r="J1255" s="339">
        <v>0</v>
      </c>
      <c r="K1255" s="340"/>
      <c r="L1255" s="341">
        <f t="shared" si="1065"/>
        <v>0</v>
      </c>
      <c r="M1255" s="342">
        <v>0</v>
      </c>
      <c r="N1255" s="343">
        <f t="shared" si="1066"/>
        <v>0</v>
      </c>
      <c r="O1255" s="344">
        <f t="shared" si="1067"/>
        <v>0</v>
      </c>
      <c r="P1255" s="51" t="e">
        <f t="shared" si="1068"/>
        <v>#DIV/0!</v>
      </c>
      <c r="Q1255" s="338">
        <f t="shared" si="1069"/>
        <v>0</v>
      </c>
    </row>
    <row r="1256" spans="2:17" ht="22.5">
      <c r="B1256" s="148" t="s">
        <v>2918</v>
      </c>
      <c r="C1256" s="47" t="s">
        <v>1947</v>
      </c>
      <c r="D1256" s="337" t="s">
        <v>1945</v>
      </c>
      <c r="E1256" s="651" t="s">
        <v>1948</v>
      </c>
      <c r="F1256" s="149" t="s">
        <v>2</v>
      </c>
      <c r="G1256" s="777"/>
      <c r="H1256" s="363"/>
      <c r="I1256" s="406"/>
      <c r="J1256" s="339">
        <v>0</v>
      </c>
      <c r="K1256" s="340"/>
      <c r="L1256" s="341">
        <f t="shared" si="1065"/>
        <v>0</v>
      </c>
      <c r="M1256" s="342">
        <v>0</v>
      </c>
      <c r="N1256" s="343">
        <f t="shared" si="1066"/>
        <v>0</v>
      </c>
      <c r="O1256" s="344">
        <f t="shared" si="1067"/>
        <v>0</v>
      </c>
      <c r="P1256" s="51" t="e">
        <f t="shared" si="1068"/>
        <v>#DIV/0!</v>
      </c>
      <c r="Q1256" s="338">
        <f t="shared" si="1069"/>
        <v>0</v>
      </c>
    </row>
    <row r="1257" spans="2:17" ht="22.5">
      <c r="B1257" s="148" t="s">
        <v>2919</v>
      </c>
      <c r="C1257" s="47" t="s">
        <v>1949</v>
      </c>
      <c r="D1257" s="337" t="s">
        <v>1940</v>
      </c>
      <c r="E1257" s="651" t="s">
        <v>1950</v>
      </c>
      <c r="F1257" s="149" t="s">
        <v>2</v>
      </c>
      <c r="G1257" s="777"/>
      <c r="H1257" s="363"/>
      <c r="I1257" s="406"/>
      <c r="J1257" s="339">
        <v>0</v>
      </c>
      <c r="K1257" s="340"/>
      <c r="L1257" s="341">
        <f t="shared" si="1065"/>
        <v>0</v>
      </c>
      <c r="M1257" s="342">
        <v>0</v>
      </c>
      <c r="N1257" s="343">
        <f t="shared" si="1066"/>
        <v>0</v>
      </c>
      <c r="O1257" s="344">
        <f t="shared" si="1067"/>
        <v>0</v>
      </c>
      <c r="P1257" s="51" t="e">
        <f t="shared" si="1068"/>
        <v>#DIV/0!</v>
      </c>
      <c r="Q1257" s="338">
        <f t="shared" si="1069"/>
        <v>0</v>
      </c>
    </row>
    <row r="1258" spans="2:17" ht="22.5">
      <c r="B1258" s="148" t="s">
        <v>2920</v>
      </c>
      <c r="C1258" s="47" t="s">
        <v>1951</v>
      </c>
      <c r="D1258" s="337" t="s">
        <v>1940</v>
      </c>
      <c r="E1258" s="651" t="s">
        <v>1952</v>
      </c>
      <c r="F1258" s="149" t="s">
        <v>2</v>
      </c>
      <c r="G1258" s="777"/>
      <c r="H1258" s="363"/>
      <c r="I1258" s="406"/>
      <c r="J1258" s="339">
        <v>0</v>
      </c>
      <c r="K1258" s="340"/>
      <c r="L1258" s="341">
        <f t="shared" si="1065"/>
        <v>0</v>
      </c>
      <c r="M1258" s="342">
        <v>0</v>
      </c>
      <c r="N1258" s="343">
        <f t="shared" si="1066"/>
        <v>0</v>
      </c>
      <c r="O1258" s="344">
        <f t="shared" si="1067"/>
        <v>0</v>
      </c>
      <c r="P1258" s="51" t="e">
        <f t="shared" si="1068"/>
        <v>#DIV/0!</v>
      </c>
      <c r="Q1258" s="338">
        <f t="shared" si="1069"/>
        <v>0</v>
      </c>
    </row>
    <row r="1259" spans="2:17" ht="22.5">
      <c r="B1259" s="148" t="s">
        <v>2921</v>
      </c>
      <c r="C1259" s="47" t="s">
        <v>1953</v>
      </c>
      <c r="D1259" s="337" t="s">
        <v>1940</v>
      </c>
      <c r="E1259" s="651" t="s">
        <v>1954</v>
      </c>
      <c r="F1259" s="149" t="s">
        <v>2</v>
      </c>
      <c r="G1259" s="777"/>
      <c r="H1259" s="363"/>
      <c r="I1259" s="406"/>
      <c r="J1259" s="339">
        <v>0</v>
      </c>
      <c r="K1259" s="340"/>
      <c r="L1259" s="341">
        <f t="shared" si="1065"/>
        <v>0</v>
      </c>
      <c r="M1259" s="342">
        <v>0</v>
      </c>
      <c r="N1259" s="343">
        <f t="shared" si="1066"/>
        <v>0</v>
      </c>
      <c r="O1259" s="344">
        <f t="shared" si="1067"/>
        <v>0</v>
      </c>
      <c r="P1259" s="51" t="e">
        <f t="shared" si="1068"/>
        <v>#DIV/0!</v>
      </c>
      <c r="Q1259" s="338">
        <f t="shared" si="1069"/>
        <v>0</v>
      </c>
    </row>
    <row r="1260" spans="2:17" ht="22.5">
      <c r="B1260" s="148" t="s">
        <v>2922</v>
      </c>
      <c r="C1260" s="47" t="s">
        <v>1955</v>
      </c>
      <c r="D1260" s="337" t="s">
        <v>1940</v>
      </c>
      <c r="E1260" s="651" t="s">
        <v>1956</v>
      </c>
      <c r="F1260" s="149" t="s">
        <v>2</v>
      </c>
      <c r="G1260" s="777"/>
      <c r="H1260" s="363"/>
      <c r="I1260" s="406"/>
      <c r="J1260" s="339">
        <v>0</v>
      </c>
      <c r="K1260" s="340"/>
      <c r="L1260" s="341">
        <f t="shared" si="1065"/>
        <v>0</v>
      </c>
      <c r="M1260" s="342">
        <v>0</v>
      </c>
      <c r="N1260" s="343">
        <f t="shared" si="1066"/>
        <v>0</v>
      </c>
      <c r="O1260" s="344">
        <f t="shared" si="1067"/>
        <v>0</v>
      </c>
      <c r="P1260" s="51" t="e">
        <f t="shared" si="1068"/>
        <v>#DIV/0!</v>
      </c>
      <c r="Q1260" s="338">
        <f t="shared" si="1069"/>
        <v>0</v>
      </c>
    </row>
    <row r="1261" spans="2:17" ht="22.5">
      <c r="B1261" s="148" t="s">
        <v>2923</v>
      </c>
      <c r="C1261" s="47" t="s">
        <v>1957</v>
      </c>
      <c r="D1261" s="337" t="s">
        <v>1940</v>
      </c>
      <c r="E1261" s="651" t="s">
        <v>1958</v>
      </c>
      <c r="F1261" s="149" t="s">
        <v>2</v>
      </c>
      <c r="G1261" s="777"/>
      <c r="H1261" s="363"/>
      <c r="I1261" s="406"/>
      <c r="J1261" s="339">
        <v>0</v>
      </c>
      <c r="K1261" s="340"/>
      <c r="L1261" s="341">
        <f t="shared" si="1065"/>
        <v>0</v>
      </c>
      <c r="M1261" s="342">
        <v>0</v>
      </c>
      <c r="N1261" s="343">
        <f t="shared" si="1066"/>
        <v>0</v>
      </c>
      <c r="O1261" s="344">
        <f t="shared" si="1067"/>
        <v>0</v>
      </c>
      <c r="P1261" s="51" t="e">
        <f t="shared" si="1068"/>
        <v>#DIV/0!</v>
      </c>
      <c r="Q1261" s="338">
        <f t="shared" si="1069"/>
        <v>0</v>
      </c>
    </row>
    <row r="1262" spans="2:17" ht="22.5">
      <c r="B1262" s="148" t="s">
        <v>2924</v>
      </c>
      <c r="C1262" s="47" t="s">
        <v>1959</v>
      </c>
      <c r="D1262" s="337" t="s">
        <v>1940</v>
      </c>
      <c r="E1262" s="651" t="s">
        <v>1960</v>
      </c>
      <c r="F1262" s="149" t="s">
        <v>2</v>
      </c>
      <c r="G1262" s="777"/>
      <c r="H1262" s="363"/>
      <c r="I1262" s="406"/>
      <c r="J1262" s="339">
        <v>0</v>
      </c>
      <c r="K1262" s="340"/>
      <c r="L1262" s="341">
        <f t="shared" si="1065"/>
        <v>0</v>
      </c>
      <c r="M1262" s="342">
        <v>0</v>
      </c>
      <c r="N1262" s="343">
        <f t="shared" si="1066"/>
        <v>0</v>
      </c>
      <c r="O1262" s="344">
        <f t="shared" si="1067"/>
        <v>0</v>
      </c>
      <c r="P1262" s="51" t="e">
        <f t="shared" si="1068"/>
        <v>#DIV/0!</v>
      </c>
      <c r="Q1262" s="338">
        <f t="shared" si="1069"/>
        <v>0</v>
      </c>
    </row>
    <row r="1263" spans="2:17" ht="22.5">
      <c r="B1263" s="148" t="s">
        <v>2925</v>
      </c>
      <c r="C1263" s="47" t="s">
        <v>1961</v>
      </c>
      <c r="D1263" s="337" t="s">
        <v>1940</v>
      </c>
      <c r="E1263" s="651" t="s">
        <v>1962</v>
      </c>
      <c r="F1263" s="149" t="s">
        <v>2</v>
      </c>
      <c r="G1263" s="777"/>
      <c r="H1263" s="363"/>
      <c r="I1263" s="406"/>
      <c r="J1263" s="339">
        <v>0</v>
      </c>
      <c r="K1263" s="340"/>
      <c r="L1263" s="341">
        <f t="shared" si="1065"/>
        <v>0</v>
      </c>
      <c r="M1263" s="342">
        <v>0</v>
      </c>
      <c r="N1263" s="343">
        <f t="shared" si="1066"/>
        <v>0</v>
      </c>
      <c r="O1263" s="344">
        <f t="shared" si="1067"/>
        <v>0</v>
      </c>
      <c r="P1263" s="51" t="e">
        <f t="shared" si="1068"/>
        <v>#DIV/0!</v>
      </c>
      <c r="Q1263" s="338">
        <f t="shared" si="1069"/>
        <v>0</v>
      </c>
    </row>
    <row r="1264" spans="2:17" ht="22.5">
      <c r="B1264" s="148" t="s">
        <v>2926</v>
      </c>
      <c r="C1264" s="47" t="s">
        <v>1963</v>
      </c>
      <c r="D1264" s="337" t="s">
        <v>1940</v>
      </c>
      <c r="E1264" s="651" t="s">
        <v>1964</v>
      </c>
      <c r="F1264" s="149" t="s">
        <v>2</v>
      </c>
      <c r="G1264" s="777"/>
      <c r="H1264" s="363"/>
      <c r="I1264" s="406"/>
      <c r="J1264" s="339">
        <v>0</v>
      </c>
      <c r="K1264" s="340"/>
      <c r="L1264" s="341">
        <f t="shared" si="1065"/>
        <v>0</v>
      </c>
      <c r="M1264" s="342">
        <v>0</v>
      </c>
      <c r="N1264" s="343">
        <f t="shared" si="1066"/>
        <v>0</v>
      </c>
      <c r="O1264" s="344">
        <f t="shared" si="1067"/>
        <v>0</v>
      </c>
      <c r="P1264" s="51" t="e">
        <f t="shared" si="1068"/>
        <v>#DIV/0!</v>
      </c>
      <c r="Q1264" s="338">
        <f t="shared" si="1069"/>
        <v>0</v>
      </c>
    </row>
    <row r="1265" spans="2:17" ht="22.5">
      <c r="B1265" s="148" t="s">
        <v>2927</v>
      </c>
      <c r="C1265" s="47" t="s">
        <v>1965</v>
      </c>
      <c r="D1265" s="337" t="s">
        <v>1940</v>
      </c>
      <c r="E1265" s="651" t="s">
        <v>1966</v>
      </c>
      <c r="F1265" s="149" t="s">
        <v>2</v>
      </c>
      <c r="G1265" s="777"/>
      <c r="H1265" s="363"/>
      <c r="I1265" s="406"/>
      <c r="J1265" s="339">
        <v>0</v>
      </c>
      <c r="K1265" s="340"/>
      <c r="L1265" s="341">
        <f t="shared" si="1065"/>
        <v>0</v>
      </c>
      <c r="M1265" s="342">
        <v>0</v>
      </c>
      <c r="N1265" s="343">
        <f t="shared" si="1066"/>
        <v>0</v>
      </c>
      <c r="O1265" s="344">
        <f t="shared" si="1067"/>
        <v>0</v>
      </c>
      <c r="P1265" s="51" t="e">
        <f t="shared" si="1068"/>
        <v>#DIV/0!</v>
      </c>
      <c r="Q1265" s="338">
        <f t="shared" si="1069"/>
        <v>0</v>
      </c>
    </row>
    <row r="1266" spans="2:17" ht="22.5">
      <c r="B1266" s="148" t="s">
        <v>2928</v>
      </c>
      <c r="C1266" s="47" t="s">
        <v>1967</v>
      </c>
      <c r="D1266" s="337" t="s">
        <v>1968</v>
      </c>
      <c r="E1266" s="651" t="s">
        <v>1969</v>
      </c>
      <c r="F1266" s="149" t="s">
        <v>2</v>
      </c>
      <c r="G1266" s="777"/>
      <c r="H1266" s="363"/>
      <c r="I1266" s="406"/>
      <c r="J1266" s="339">
        <v>0</v>
      </c>
      <c r="K1266" s="340"/>
      <c r="L1266" s="341">
        <f t="shared" si="1065"/>
        <v>0</v>
      </c>
      <c r="M1266" s="342">
        <v>0</v>
      </c>
      <c r="N1266" s="343">
        <f t="shared" si="1066"/>
        <v>0</v>
      </c>
      <c r="O1266" s="344">
        <f t="shared" si="1067"/>
        <v>0</v>
      </c>
      <c r="P1266" s="51" t="e">
        <f t="shared" si="1068"/>
        <v>#DIV/0!</v>
      </c>
      <c r="Q1266" s="338">
        <f t="shared" si="1069"/>
        <v>0</v>
      </c>
    </row>
    <row r="1267" spans="2:17" ht="22.5">
      <c r="B1267" s="148" t="s">
        <v>2929</v>
      </c>
      <c r="C1267" s="47" t="s">
        <v>1970</v>
      </c>
      <c r="D1267" s="337" t="s">
        <v>1968</v>
      </c>
      <c r="E1267" s="651" t="s">
        <v>1971</v>
      </c>
      <c r="F1267" s="149" t="s">
        <v>2</v>
      </c>
      <c r="G1267" s="777"/>
      <c r="H1267" s="363"/>
      <c r="I1267" s="406"/>
      <c r="J1267" s="339">
        <v>0</v>
      </c>
      <c r="K1267" s="340"/>
      <c r="L1267" s="341">
        <f t="shared" si="1065"/>
        <v>0</v>
      </c>
      <c r="M1267" s="342">
        <v>0</v>
      </c>
      <c r="N1267" s="343">
        <f t="shared" si="1066"/>
        <v>0</v>
      </c>
      <c r="O1267" s="344">
        <f t="shared" si="1067"/>
        <v>0</v>
      </c>
      <c r="P1267" s="51" t="e">
        <f t="shared" si="1068"/>
        <v>#DIV/0!</v>
      </c>
      <c r="Q1267" s="338">
        <f t="shared" si="1069"/>
        <v>0</v>
      </c>
    </row>
    <row r="1268" spans="2:17" ht="22.5">
      <c r="B1268" s="148" t="s">
        <v>2930</v>
      </c>
      <c r="C1268" s="47" t="s">
        <v>1972</v>
      </c>
      <c r="D1268" s="337" t="s">
        <v>1968</v>
      </c>
      <c r="E1268" s="651" t="s">
        <v>1973</v>
      </c>
      <c r="F1268" s="149" t="s">
        <v>2</v>
      </c>
      <c r="G1268" s="777"/>
      <c r="H1268" s="363"/>
      <c r="I1268" s="406"/>
      <c r="J1268" s="339">
        <v>0</v>
      </c>
      <c r="K1268" s="340"/>
      <c r="L1268" s="341">
        <f t="shared" si="1065"/>
        <v>0</v>
      </c>
      <c r="M1268" s="342">
        <v>0</v>
      </c>
      <c r="N1268" s="343">
        <f t="shared" si="1066"/>
        <v>0</v>
      </c>
      <c r="O1268" s="344">
        <f t="shared" si="1067"/>
        <v>0</v>
      </c>
      <c r="P1268" s="51" t="e">
        <f t="shared" si="1068"/>
        <v>#DIV/0!</v>
      </c>
      <c r="Q1268" s="338">
        <f t="shared" si="1069"/>
        <v>0</v>
      </c>
    </row>
    <row r="1269" spans="2:17" ht="22.5">
      <c r="B1269" s="148" t="s">
        <v>2931</v>
      </c>
      <c r="C1269" s="47" t="s">
        <v>1974</v>
      </c>
      <c r="D1269" s="337" t="s">
        <v>1968</v>
      </c>
      <c r="E1269" s="651" t="s">
        <v>1975</v>
      </c>
      <c r="F1269" s="149" t="s">
        <v>2</v>
      </c>
      <c r="G1269" s="777"/>
      <c r="H1269" s="363"/>
      <c r="I1269" s="406"/>
      <c r="J1269" s="339">
        <v>0</v>
      </c>
      <c r="K1269" s="340"/>
      <c r="L1269" s="341">
        <f t="shared" si="1065"/>
        <v>0</v>
      </c>
      <c r="M1269" s="342">
        <v>0</v>
      </c>
      <c r="N1269" s="343">
        <f t="shared" si="1066"/>
        <v>0</v>
      </c>
      <c r="O1269" s="344">
        <f t="shared" si="1067"/>
        <v>0</v>
      </c>
      <c r="P1269" s="51" t="e">
        <f t="shared" si="1068"/>
        <v>#DIV/0!</v>
      </c>
      <c r="Q1269" s="338">
        <f t="shared" si="1069"/>
        <v>0</v>
      </c>
    </row>
    <row r="1270" spans="2:17" ht="22.5">
      <c r="B1270" s="148" t="s">
        <v>2932</v>
      </c>
      <c r="C1270" s="47" t="s">
        <v>1976</v>
      </c>
      <c r="D1270" s="337" t="s">
        <v>1968</v>
      </c>
      <c r="E1270" s="651" t="s">
        <v>1977</v>
      </c>
      <c r="F1270" s="149" t="s">
        <v>2</v>
      </c>
      <c r="G1270" s="777"/>
      <c r="H1270" s="363"/>
      <c r="I1270" s="406"/>
      <c r="J1270" s="339">
        <v>0</v>
      </c>
      <c r="K1270" s="340"/>
      <c r="L1270" s="341">
        <f t="shared" si="1065"/>
        <v>0</v>
      </c>
      <c r="M1270" s="342">
        <v>0</v>
      </c>
      <c r="N1270" s="343">
        <f t="shared" si="1066"/>
        <v>0</v>
      </c>
      <c r="O1270" s="344">
        <f t="shared" si="1067"/>
        <v>0</v>
      </c>
      <c r="P1270" s="51" t="e">
        <f t="shared" si="1068"/>
        <v>#DIV/0!</v>
      </c>
      <c r="Q1270" s="338">
        <f t="shared" si="1069"/>
        <v>0</v>
      </c>
    </row>
    <row r="1271" spans="2:17" ht="22.5">
      <c r="B1271" s="148" t="s">
        <v>2933</v>
      </c>
      <c r="C1271" s="47" t="s">
        <v>1978</v>
      </c>
      <c r="D1271" s="337" t="s">
        <v>1968</v>
      </c>
      <c r="E1271" s="651" t="s">
        <v>1979</v>
      </c>
      <c r="F1271" s="149" t="s">
        <v>2</v>
      </c>
      <c r="G1271" s="777"/>
      <c r="H1271" s="363"/>
      <c r="I1271" s="406"/>
      <c r="J1271" s="339">
        <v>0</v>
      </c>
      <c r="K1271" s="340"/>
      <c r="L1271" s="341">
        <f t="shared" si="1065"/>
        <v>0</v>
      </c>
      <c r="M1271" s="342">
        <v>0</v>
      </c>
      <c r="N1271" s="343">
        <f t="shared" si="1066"/>
        <v>0</v>
      </c>
      <c r="O1271" s="344">
        <f t="shared" si="1067"/>
        <v>0</v>
      </c>
      <c r="P1271" s="51" t="e">
        <f t="shared" si="1068"/>
        <v>#DIV/0!</v>
      </c>
      <c r="Q1271" s="338">
        <f t="shared" si="1069"/>
        <v>0</v>
      </c>
    </row>
    <row r="1272" spans="2:17" ht="22.5">
      <c r="B1272" s="148" t="s">
        <v>2934</v>
      </c>
      <c r="C1272" s="47" t="s">
        <v>1980</v>
      </c>
      <c r="D1272" s="337" t="s">
        <v>1968</v>
      </c>
      <c r="E1272" s="651" t="s">
        <v>1981</v>
      </c>
      <c r="F1272" s="149" t="s">
        <v>2</v>
      </c>
      <c r="G1272" s="777"/>
      <c r="H1272" s="363"/>
      <c r="I1272" s="406"/>
      <c r="J1272" s="339">
        <v>0</v>
      </c>
      <c r="K1272" s="340"/>
      <c r="L1272" s="341">
        <f t="shared" si="1065"/>
        <v>0</v>
      </c>
      <c r="M1272" s="342">
        <v>0</v>
      </c>
      <c r="N1272" s="343">
        <f t="shared" si="1066"/>
        <v>0</v>
      </c>
      <c r="O1272" s="344">
        <f t="shared" si="1067"/>
        <v>0</v>
      </c>
      <c r="P1272" s="51" t="e">
        <f t="shared" si="1068"/>
        <v>#DIV/0!</v>
      </c>
      <c r="Q1272" s="338">
        <f t="shared" si="1069"/>
        <v>0</v>
      </c>
    </row>
    <row r="1273" spans="2:17" ht="22.5">
      <c r="B1273" s="148" t="s">
        <v>2935</v>
      </c>
      <c r="C1273" s="47" t="s">
        <v>1982</v>
      </c>
      <c r="D1273" s="337" t="s">
        <v>1968</v>
      </c>
      <c r="E1273" s="651" t="s">
        <v>1983</v>
      </c>
      <c r="F1273" s="149" t="s">
        <v>2</v>
      </c>
      <c r="G1273" s="777"/>
      <c r="H1273" s="363"/>
      <c r="I1273" s="406"/>
      <c r="J1273" s="339">
        <v>0</v>
      </c>
      <c r="K1273" s="340"/>
      <c r="L1273" s="341">
        <f t="shared" si="1065"/>
        <v>0</v>
      </c>
      <c r="M1273" s="342">
        <v>0</v>
      </c>
      <c r="N1273" s="343">
        <f t="shared" si="1066"/>
        <v>0</v>
      </c>
      <c r="O1273" s="344">
        <f t="shared" si="1067"/>
        <v>0</v>
      </c>
      <c r="P1273" s="51" t="e">
        <f t="shared" si="1068"/>
        <v>#DIV/0!</v>
      </c>
      <c r="Q1273" s="338">
        <f t="shared" si="1069"/>
        <v>0</v>
      </c>
    </row>
    <row r="1274" spans="2:17" ht="22.5">
      <c r="B1274" s="148" t="s">
        <v>2936</v>
      </c>
      <c r="C1274" s="47" t="s">
        <v>1984</v>
      </c>
      <c r="D1274" s="337" t="s">
        <v>1968</v>
      </c>
      <c r="E1274" s="651" t="s">
        <v>1985</v>
      </c>
      <c r="F1274" s="149" t="s">
        <v>2</v>
      </c>
      <c r="G1274" s="777"/>
      <c r="H1274" s="363"/>
      <c r="I1274" s="406"/>
      <c r="J1274" s="339">
        <v>0</v>
      </c>
      <c r="K1274" s="340"/>
      <c r="L1274" s="341">
        <f t="shared" si="1065"/>
        <v>0</v>
      </c>
      <c r="M1274" s="342">
        <v>0</v>
      </c>
      <c r="N1274" s="343">
        <f t="shared" si="1066"/>
        <v>0</v>
      </c>
      <c r="O1274" s="344">
        <f t="shared" si="1067"/>
        <v>0</v>
      </c>
      <c r="P1274" s="51" t="e">
        <f t="shared" si="1068"/>
        <v>#DIV/0!</v>
      </c>
      <c r="Q1274" s="338">
        <f t="shared" si="1069"/>
        <v>0</v>
      </c>
    </row>
    <row r="1275" spans="2:17" ht="22.5">
      <c r="B1275" s="148" t="s">
        <v>2937</v>
      </c>
      <c r="C1275" s="47" t="s">
        <v>1986</v>
      </c>
      <c r="D1275" s="337" t="s">
        <v>1968</v>
      </c>
      <c r="E1275" s="651" t="s">
        <v>1987</v>
      </c>
      <c r="F1275" s="149" t="s">
        <v>2</v>
      </c>
      <c r="G1275" s="777"/>
      <c r="H1275" s="363"/>
      <c r="I1275" s="406"/>
      <c r="J1275" s="339">
        <v>0</v>
      </c>
      <c r="K1275" s="340"/>
      <c r="L1275" s="341">
        <f t="shared" si="1065"/>
        <v>0</v>
      </c>
      <c r="M1275" s="342">
        <v>0</v>
      </c>
      <c r="N1275" s="343">
        <f t="shared" si="1066"/>
        <v>0</v>
      </c>
      <c r="O1275" s="344">
        <f t="shared" si="1067"/>
        <v>0</v>
      </c>
      <c r="P1275" s="51" t="e">
        <f t="shared" si="1068"/>
        <v>#DIV/0!</v>
      </c>
      <c r="Q1275" s="338">
        <f t="shared" si="1069"/>
        <v>0</v>
      </c>
    </row>
    <row r="1276" spans="2:17" ht="22.5">
      <c r="B1276" s="148" t="s">
        <v>2938</v>
      </c>
      <c r="C1276" s="47" t="s">
        <v>1988</v>
      </c>
      <c r="D1276" s="337" t="s">
        <v>1968</v>
      </c>
      <c r="E1276" s="651" t="s">
        <v>1989</v>
      </c>
      <c r="F1276" s="149" t="s">
        <v>2</v>
      </c>
      <c r="G1276" s="777"/>
      <c r="H1276" s="363"/>
      <c r="I1276" s="406"/>
      <c r="J1276" s="339">
        <v>0</v>
      </c>
      <c r="K1276" s="340"/>
      <c r="L1276" s="341">
        <f t="shared" si="1065"/>
        <v>0</v>
      </c>
      <c r="M1276" s="342">
        <v>0</v>
      </c>
      <c r="N1276" s="343">
        <f t="shared" si="1066"/>
        <v>0</v>
      </c>
      <c r="O1276" s="344">
        <f t="shared" si="1067"/>
        <v>0</v>
      </c>
      <c r="P1276" s="51" t="e">
        <f t="shared" si="1068"/>
        <v>#DIV/0!</v>
      </c>
      <c r="Q1276" s="338">
        <f t="shared" si="1069"/>
        <v>0</v>
      </c>
    </row>
    <row r="1277" spans="2:17" ht="22.5">
      <c r="B1277" s="148" t="s">
        <v>2939</v>
      </c>
      <c r="C1277" s="47" t="s">
        <v>1990</v>
      </c>
      <c r="D1277" s="337" t="s">
        <v>1968</v>
      </c>
      <c r="E1277" s="651" t="s">
        <v>1991</v>
      </c>
      <c r="F1277" s="149" t="s">
        <v>2</v>
      </c>
      <c r="G1277" s="777"/>
      <c r="H1277" s="363"/>
      <c r="I1277" s="406"/>
      <c r="J1277" s="339">
        <v>0</v>
      </c>
      <c r="K1277" s="340"/>
      <c r="L1277" s="341">
        <f t="shared" si="1065"/>
        <v>0</v>
      </c>
      <c r="M1277" s="342">
        <v>0</v>
      </c>
      <c r="N1277" s="343">
        <f t="shared" si="1066"/>
        <v>0</v>
      </c>
      <c r="O1277" s="344">
        <f t="shared" si="1067"/>
        <v>0</v>
      </c>
      <c r="P1277" s="51" t="e">
        <f t="shared" si="1068"/>
        <v>#DIV/0!</v>
      </c>
      <c r="Q1277" s="338">
        <f t="shared" si="1069"/>
        <v>0</v>
      </c>
    </row>
    <row r="1278" spans="2:17">
      <c r="B1278" s="148" t="s">
        <v>2940</v>
      </c>
      <c r="C1278" s="47" t="s">
        <v>1992</v>
      </c>
      <c r="D1278" s="337" t="s">
        <v>1993</v>
      </c>
      <c r="E1278" s="651" t="s">
        <v>1994</v>
      </c>
      <c r="F1278" s="149" t="s">
        <v>2</v>
      </c>
      <c r="G1278" s="777"/>
      <c r="H1278" s="363"/>
      <c r="I1278" s="406"/>
      <c r="J1278" s="339">
        <v>0</v>
      </c>
      <c r="K1278" s="340"/>
      <c r="L1278" s="341">
        <f t="shared" si="1065"/>
        <v>0</v>
      </c>
      <c r="M1278" s="342">
        <v>0</v>
      </c>
      <c r="N1278" s="343">
        <f t="shared" si="1066"/>
        <v>0</v>
      </c>
      <c r="O1278" s="344">
        <f t="shared" si="1067"/>
        <v>0</v>
      </c>
      <c r="P1278" s="51" t="e">
        <f t="shared" si="1068"/>
        <v>#DIV/0!</v>
      </c>
      <c r="Q1278" s="338">
        <f t="shared" si="1069"/>
        <v>0</v>
      </c>
    </row>
    <row r="1279" spans="2:17">
      <c r="B1279" s="148" t="s">
        <v>2941</v>
      </c>
      <c r="C1279" s="47" t="s">
        <v>1995</v>
      </c>
      <c r="D1279" s="337" t="s">
        <v>1993</v>
      </c>
      <c r="E1279" s="651" t="s">
        <v>1996</v>
      </c>
      <c r="F1279" s="149" t="s">
        <v>2</v>
      </c>
      <c r="G1279" s="777"/>
      <c r="H1279" s="363"/>
      <c r="I1279" s="406"/>
      <c r="J1279" s="339">
        <v>0</v>
      </c>
      <c r="K1279" s="340"/>
      <c r="L1279" s="341">
        <f t="shared" si="1065"/>
        <v>0</v>
      </c>
      <c r="M1279" s="342">
        <v>0</v>
      </c>
      <c r="N1279" s="343">
        <f t="shared" si="1066"/>
        <v>0</v>
      </c>
      <c r="O1279" s="344">
        <f t="shared" si="1067"/>
        <v>0</v>
      </c>
      <c r="P1279" s="51" t="e">
        <f t="shared" si="1068"/>
        <v>#DIV/0!</v>
      </c>
      <c r="Q1279" s="338">
        <f t="shared" si="1069"/>
        <v>0</v>
      </c>
    </row>
    <row r="1280" spans="2:17">
      <c r="B1280" s="148" t="s">
        <v>2942</v>
      </c>
      <c r="C1280" s="47" t="s">
        <v>1997</v>
      </c>
      <c r="D1280" s="337" t="s">
        <v>1993</v>
      </c>
      <c r="E1280" s="651" t="s">
        <v>1998</v>
      </c>
      <c r="F1280" s="149" t="s">
        <v>2</v>
      </c>
      <c r="G1280" s="777"/>
      <c r="H1280" s="363"/>
      <c r="I1280" s="406"/>
      <c r="J1280" s="339">
        <v>0</v>
      </c>
      <c r="K1280" s="340"/>
      <c r="L1280" s="341">
        <f t="shared" si="1065"/>
        <v>0</v>
      </c>
      <c r="M1280" s="342">
        <v>0</v>
      </c>
      <c r="N1280" s="343">
        <f t="shared" si="1066"/>
        <v>0</v>
      </c>
      <c r="O1280" s="344">
        <f t="shared" si="1067"/>
        <v>0</v>
      </c>
      <c r="P1280" s="51" t="e">
        <f t="shared" si="1068"/>
        <v>#DIV/0!</v>
      </c>
      <c r="Q1280" s="338">
        <f t="shared" si="1069"/>
        <v>0</v>
      </c>
    </row>
    <row r="1281" spans="2:17">
      <c r="B1281" s="148" t="s">
        <v>2943</v>
      </c>
      <c r="C1281" s="47" t="s">
        <v>1999</v>
      </c>
      <c r="D1281" s="337" t="s">
        <v>1993</v>
      </c>
      <c r="E1281" s="651" t="s">
        <v>2000</v>
      </c>
      <c r="F1281" s="149" t="s">
        <v>2</v>
      </c>
      <c r="G1281" s="777"/>
      <c r="H1281" s="363"/>
      <c r="I1281" s="406"/>
      <c r="J1281" s="339">
        <v>0</v>
      </c>
      <c r="K1281" s="340"/>
      <c r="L1281" s="341">
        <f t="shared" si="1065"/>
        <v>0</v>
      </c>
      <c r="M1281" s="342">
        <v>0</v>
      </c>
      <c r="N1281" s="343">
        <f t="shared" si="1066"/>
        <v>0</v>
      </c>
      <c r="O1281" s="344">
        <f t="shared" si="1067"/>
        <v>0</v>
      </c>
      <c r="P1281" s="51" t="e">
        <f t="shared" si="1068"/>
        <v>#DIV/0!</v>
      </c>
      <c r="Q1281" s="338">
        <f t="shared" si="1069"/>
        <v>0</v>
      </c>
    </row>
    <row r="1282" spans="2:17">
      <c r="B1282" s="148" t="s">
        <v>2944</v>
      </c>
      <c r="C1282" s="47" t="s">
        <v>2001</v>
      </c>
      <c r="D1282" s="337" t="s">
        <v>2002</v>
      </c>
      <c r="E1282" s="651" t="s">
        <v>2003</v>
      </c>
      <c r="F1282" s="149" t="s">
        <v>2</v>
      </c>
      <c r="G1282" s="777"/>
      <c r="H1282" s="363"/>
      <c r="I1282" s="406"/>
      <c r="J1282" s="339">
        <v>0</v>
      </c>
      <c r="K1282" s="340"/>
      <c r="L1282" s="341">
        <f t="shared" si="1065"/>
        <v>0</v>
      </c>
      <c r="M1282" s="342">
        <v>0</v>
      </c>
      <c r="N1282" s="343">
        <f t="shared" si="1066"/>
        <v>0</v>
      </c>
      <c r="O1282" s="344">
        <f t="shared" si="1067"/>
        <v>0</v>
      </c>
      <c r="P1282" s="51" t="e">
        <f t="shared" si="1068"/>
        <v>#DIV/0!</v>
      </c>
      <c r="Q1282" s="338">
        <f t="shared" si="1069"/>
        <v>0</v>
      </c>
    </row>
    <row r="1283" spans="2:17">
      <c r="B1283" s="148" t="s">
        <v>2945</v>
      </c>
      <c r="C1283" s="47" t="s">
        <v>2004</v>
      </c>
      <c r="D1283" s="337" t="s">
        <v>2002</v>
      </c>
      <c r="E1283" s="651" t="s">
        <v>2005</v>
      </c>
      <c r="F1283" s="149" t="s">
        <v>2</v>
      </c>
      <c r="G1283" s="777"/>
      <c r="H1283" s="363"/>
      <c r="I1283" s="406"/>
      <c r="J1283" s="339">
        <v>0</v>
      </c>
      <c r="K1283" s="340"/>
      <c r="L1283" s="341">
        <f t="shared" si="1065"/>
        <v>0</v>
      </c>
      <c r="M1283" s="342">
        <v>0</v>
      </c>
      <c r="N1283" s="343">
        <f t="shared" si="1066"/>
        <v>0</v>
      </c>
      <c r="O1283" s="344">
        <f t="shared" si="1067"/>
        <v>0</v>
      </c>
      <c r="P1283" s="51" t="e">
        <f t="shared" si="1068"/>
        <v>#DIV/0!</v>
      </c>
      <c r="Q1283" s="338">
        <f t="shared" si="1069"/>
        <v>0</v>
      </c>
    </row>
    <row r="1284" spans="2:17" ht="22.5">
      <c r="B1284" s="148" t="s">
        <v>2946</v>
      </c>
      <c r="C1284" s="47" t="s">
        <v>2006</v>
      </c>
      <c r="D1284" s="337" t="s">
        <v>2007</v>
      </c>
      <c r="E1284" s="651" t="s">
        <v>2008</v>
      </c>
      <c r="F1284" s="149" t="s">
        <v>2</v>
      </c>
      <c r="G1284" s="777"/>
      <c r="H1284" s="363"/>
      <c r="I1284" s="406"/>
      <c r="J1284" s="339">
        <v>0</v>
      </c>
      <c r="K1284" s="340"/>
      <c r="L1284" s="341">
        <f t="shared" si="1065"/>
        <v>0</v>
      </c>
      <c r="M1284" s="342">
        <v>0</v>
      </c>
      <c r="N1284" s="343">
        <f t="shared" si="1066"/>
        <v>0</v>
      </c>
      <c r="O1284" s="344">
        <f t="shared" si="1067"/>
        <v>0</v>
      </c>
      <c r="P1284" s="51" t="e">
        <f t="shared" si="1068"/>
        <v>#DIV/0!</v>
      </c>
      <c r="Q1284" s="338">
        <f t="shared" si="1069"/>
        <v>0</v>
      </c>
    </row>
    <row r="1285" spans="2:17">
      <c r="B1285" s="148" t="s">
        <v>2947</v>
      </c>
      <c r="C1285" s="47" t="s">
        <v>2009</v>
      </c>
      <c r="D1285" s="337" t="s">
        <v>2010</v>
      </c>
      <c r="E1285" s="651" t="s">
        <v>2011</v>
      </c>
      <c r="F1285" s="149" t="s">
        <v>2</v>
      </c>
      <c r="G1285" s="777"/>
      <c r="H1285" s="363"/>
      <c r="I1285" s="406"/>
      <c r="J1285" s="339">
        <v>0</v>
      </c>
      <c r="K1285" s="340"/>
      <c r="L1285" s="341">
        <f t="shared" si="1065"/>
        <v>0</v>
      </c>
      <c r="M1285" s="342">
        <v>0</v>
      </c>
      <c r="N1285" s="343">
        <f t="shared" si="1066"/>
        <v>0</v>
      </c>
      <c r="O1285" s="344">
        <f t="shared" si="1067"/>
        <v>0</v>
      </c>
      <c r="P1285" s="51" t="e">
        <f t="shared" si="1068"/>
        <v>#DIV/0!</v>
      </c>
      <c r="Q1285" s="338">
        <f t="shared" si="1069"/>
        <v>0</v>
      </c>
    </row>
    <row r="1286" spans="2:17">
      <c r="B1286" s="148" t="s">
        <v>2948</v>
      </c>
      <c r="C1286" s="47" t="s">
        <v>2012</v>
      </c>
      <c r="D1286" s="337" t="s">
        <v>2010</v>
      </c>
      <c r="E1286" s="651" t="s">
        <v>2013</v>
      </c>
      <c r="F1286" s="149" t="s">
        <v>2</v>
      </c>
      <c r="G1286" s="777"/>
      <c r="H1286" s="363"/>
      <c r="I1286" s="406"/>
      <c r="J1286" s="339">
        <v>0</v>
      </c>
      <c r="K1286" s="340"/>
      <c r="L1286" s="341">
        <f t="shared" si="1065"/>
        <v>0</v>
      </c>
      <c r="M1286" s="342">
        <v>0</v>
      </c>
      <c r="N1286" s="343">
        <f t="shared" si="1066"/>
        <v>0</v>
      </c>
      <c r="O1286" s="344">
        <f t="shared" si="1067"/>
        <v>0</v>
      </c>
      <c r="P1286" s="51" t="e">
        <f t="shared" si="1068"/>
        <v>#DIV/0!</v>
      </c>
      <c r="Q1286" s="338">
        <f t="shared" si="1069"/>
        <v>0</v>
      </c>
    </row>
    <row r="1287" spans="2:17">
      <c r="B1287" s="148" t="s">
        <v>2949</v>
      </c>
      <c r="C1287" s="47" t="s">
        <v>2014</v>
      </c>
      <c r="D1287" s="337" t="s">
        <v>2010</v>
      </c>
      <c r="E1287" s="651" t="s">
        <v>2015</v>
      </c>
      <c r="F1287" s="149" t="s">
        <v>2</v>
      </c>
      <c r="G1287" s="777"/>
      <c r="H1287" s="363"/>
      <c r="I1287" s="406"/>
      <c r="J1287" s="339">
        <v>0</v>
      </c>
      <c r="K1287" s="340"/>
      <c r="L1287" s="341">
        <f t="shared" si="1065"/>
        <v>0</v>
      </c>
      <c r="M1287" s="342">
        <v>0</v>
      </c>
      <c r="N1287" s="343">
        <f t="shared" si="1066"/>
        <v>0</v>
      </c>
      <c r="O1287" s="344">
        <f t="shared" si="1067"/>
        <v>0</v>
      </c>
      <c r="P1287" s="51" t="e">
        <f t="shared" si="1068"/>
        <v>#DIV/0!</v>
      </c>
      <c r="Q1287" s="338">
        <f t="shared" si="1069"/>
        <v>0</v>
      </c>
    </row>
    <row r="1288" spans="2:17" ht="22.5">
      <c r="B1288" s="148" t="s">
        <v>2950</v>
      </c>
      <c r="C1288" s="47" t="s">
        <v>2016</v>
      </c>
      <c r="D1288" s="337" t="s">
        <v>2017</v>
      </c>
      <c r="E1288" s="651" t="s">
        <v>2018</v>
      </c>
      <c r="F1288" s="149" t="s">
        <v>2</v>
      </c>
      <c r="G1288" s="777"/>
      <c r="H1288" s="363"/>
      <c r="I1288" s="406"/>
      <c r="J1288" s="339">
        <v>0</v>
      </c>
      <c r="K1288" s="340"/>
      <c r="L1288" s="341">
        <f t="shared" ref="L1288:L1314" si="1070">ROUND(J1288+K1288,2)</f>
        <v>0</v>
      </c>
      <c r="M1288" s="342">
        <v>0</v>
      </c>
      <c r="N1288" s="343">
        <f t="shared" ref="N1288:N1314" si="1071">ROUND(K1288*H1288,2)</f>
        <v>0</v>
      </c>
      <c r="O1288" s="344">
        <f t="shared" ref="O1288:O1314" si="1072">ROUND(M1288+N1288,2)</f>
        <v>0</v>
      </c>
      <c r="P1288" s="51" t="e">
        <f t="shared" ref="P1288:P1314" si="1073">ROUND(O1288/I1288,4)</f>
        <v>#DIV/0!</v>
      </c>
      <c r="Q1288" s="338">
        <f t="shared" ref="Q1288:Q1314" si="1074">ROUND(I1288-O1288,2)</f>
        <v>0</v>
      </c>
    </row>
    <row r="1289" spans="2:17" ht="22.5">
      <c r="B1289" s="148" t="s">
        <v>2951</v>
      </c>
      <c r="C1289" s="47" t="s">
        <v>2019</v>
      </c>
      <c r="D1289" s="337" t="s">
        <v>2020</v>
      </c>
      <c r="E1289" s="651" t="s">
        <v>2021</v>
      </c>
      <c r="F1289" s="149" t="s">
        <v>2</v>
      </c>
      <c r="G1289" s="777"/>
      <c r="H1289" s="363"/>
      <c r="I1289" s="406"/>
      <c r="J1289" s="339">
        <v>0</v>
      </c>
      <c r="K1289" s="340"/>
      <c r="L1289" s="341">
        <f t="shared" si="1070"/>
        <v>0</v>
      </c>
      <c r="M1289" s="342">
        <v>0</v>
      </c>
      <c r="N1289" s="343">
        <f t="shared" si="1071"/>
        <v>0</v>
      </c>
      <c r="O1289" s="344">
        <f t="shared" si="1072"/>
        <v>0</v>
      </c>
      <c r="P1289" s="51" t="e">
        <f t="shared" si="1073"/>
        <v>#DIV/0!</v>
      </c>
      <c r="Q1289" s="338">
        <f t="shared" si="1074"/>
        <v>0</v>
      </c>
    </row>
    <row r="1290" spans="2:17" ht="22.5">
      <c r="B1290" s="148" t="s">
        <v>2952</v>
      </c>
      <c r="C1290" s="47" t="s">
        <v>2022</v>
      </c>
      <c r="D1290" s="337" t="s">
        <v>2020</v>
      </c>
      <c r="E1290" s="651" t="s">
        <v>2023</v>
      </c>
      <c r="F1290" s="149" t="s">
        <v>2</v>
      </c>
      <c r="G1290" s="777"/>
      <c r="H1290" s="363"/>
      <c r="I1290" s="406"/>
      <c r="J1290" s="339">
        <v>0</v>
      </c>
      <c r="K1290" s="340"/>
      <c r="L1290" s="341">
        <f t="shared" si="1070"/>
        <v>0</v>
      </c>
      <c r="M1290" s="342">
        <v>0</v>
      </c>
      <c r="N1290" s="343">
        <f t="shared" si="1071"/>
        <v>0</v>
      </c>
      <c r="O1290" s="344">
        <f t="shared" si="1072"/>
        <v>0</v>
      </c>
      <c r="P1290" s="51" t="e">
        <f t="shared" si="1073"/>
        <v>#DIV/0!</v>
      </c>
      <c r="Q1290" s="338">
        <f t="shared" si="1074"/>
        <v>0</v>
      </c>
    </row>
    <row r="1291" spans="2:17" ht="22.5">
      <c r="B1291" s="148" t="s">
        <v>2953</v>
      </c>
      <c r="C1291" s="47" t="s">
        <v>2024</v>
      </c>
      <c r="D1291" s="337" t="s">
        <v>2020</v>
      </c>
      <c r="E1291" s="651" t="s">
        <v>2025</v>
      </c>
      <c r="F1291" s="149" t="s">
        <v>2</v>
      </c>
      <c r="G1291" s="777"/>
      <c r="H1291" s="363"/>
      <c r="I1291" s="406"/>
      <c r="J1291" s="339">
        <v>0</v>
      </c>
      <c r="K1291" s="340"/>
      <c r="L1291" s="341">
        <f t="shared" si="1070"/>
        <v>0</v>
      </c>
      <c r="M1291" s="342">
        <v>0</v>
      </c>
      <c r="N1291" s="343">
        <f t="shared" si="1071"/>
        <v>0</v>
      </c>
      <c r="O1291" s="344">
        <f t="shared" si="1072"/>
        <v>0</v>
      </c>
      <c r="P1291" s="51" t="e">
        <f t="shared" si="1073"/>
        <v>#DIV/0!</v>
      </c>
      <c r="Q1291" s="338">
        <f t="shared" si="1074"/>
        <v>0</v>
      </c>
    </row>
    <row r="1292" spans="2:17" ht="22.5">
      <c r="B1292" s="148" t="s">
        <v>2954</v>
      </c>
      <c r="C1292" s="47" t="s">
        <v>2026</v>
      </c>
      <c r="D1292" s="337" t="s">
        <v>2020</v>
      </c>
      <c r="E1292" s="651" t="s">
        <v>2027</v>
      </c>
      <c r="F1292" s="149" t="s">
        <v>2</v>
      </c>
      <c r="G1292" s="777"/>
      <c r="H1292" s="363"/>
      <c r="I1292" s="406"/>
      <c r="J1292" s="339">
        <v>0</v>
      </c>
      <c r="K1292" s="340"/>
      <c r="L1292" s="341">
        <f t="shared" si="1070"/>
        <v>0</v>
      </c>
      <c r="M1292" s="342">
        <v>0</v>
      </c>
      <c r="N1292" s="343">
        <f t="shared" si="1071"/>
        <v>0</v>
      </c>
      <c r="O1292" s="344">
        <f t="shared" si="1072"/>
        <v>0</v>
      </c>
      <c r="P1292" s="51" t="e">
        <f t="shared" si="1073"/>
        <v>#DIV/0!</v>
      </c>
      <c r="Q1292" s="338">
        <f t="shared" si="1074"/>
        <v>0</v>
      </c>
    </row>
    <row r="1293" spans="2:17" ht="22.5">
      <c r="B1293" s="148" t="s">
        <v>2955</v>
      </c>
      <c r="C1293" s="47" t="s">
        <v>2028</v>
      </c>
      <c r="D1293" s="337" t="s">
        <v>2020</v>
      </c>
      <c r="E1293" s="651" t="s">
        <v>2029</v>
      </c>
      <c r="F1293" s="149" t="s">
        <v>2</v>
      </c>
      <c r="G1293" s="777"/>
      <c r="H1293" s="363"/>
      <c r="I1293" s="406"/>
      <c r="J1293" s="339">
        <v>0</v>
      </c>
      <c r="K1293" s="340"/>
      <c r="L1293" s="341">
        <f t="shared" si="1070"/>
        <v>0</v>
      </c>
      <c r="M1293" s="342">
        <v>0</v>
      </c>
      <c r="N1293" s="343">
        <f t="shared" si="1071"/>
        <v>0</v>
      </c>
      <c r="O1293" s="344">
        <f t="shared" si="1072"/>
        <v>0</v>
      </c>
      <c r="P1293" s="51" t="e">
        <f t="shared" si="1073"/>
        <v>#DIV/0!</v>
      </c>
      <c r="Q1293" s="338">
        <f t="shared" si="1074"/>
        <v>0</v>
      </c>
    </row>
    <row r="1294" spans="2:17" ht="22.5">
      <c r="B1294" s="148" t="s">
        <v>2956</v>
      </c>
      <c r="C1294" s="47" t="s">
        <v>2030</v>
      </c>
      <c r="D1294" s="337" t="s">
        <v>2017</v>
      </c>
      <c r="E1294" s="651" t="s">
        <v>2031</v>
      </c>
      <c r="F1294" s="149" t="s">
        <v>2</v>
      </c>
      <c r="G1294" s="777"/>
      <c r="H1294" s="363"/>
      <c r="I1294" s="406"/>
      <c r="J1294" s="339">
        <v>0</v>
      </c>
      <c r="K1294" s="340"/>
      <c r="L1294" s="341">
        <f t="shared" si="1070"/>
        <v>0</v>
      </c>
      <c r="M1294" s="342">
        <v>0</v>
      </c>
      <c r="N1294" s="343">
        <f t="shared" si="1071"/>
        <v>0</v>
      </c>
      <c r="O1294" s="344">
        <f t="shared" si="1072"/>
        <v>0</v>
      </c>
      <c r="P1294" s="51" t="e">
        <f t="shared" si="1073"/>
        <v>#DIV/0!</v>
      </c>
      <c r="Q1294" s="338">
        <f t="shared" si="1074"/>
        <v>0</v>
      </c>
    </row>
    <row r="1295" spans="2:17" ht="22.5">
      <c r="B1295" s="148" t="s">
        <v>2957</v>
      </c>
      <c r="C1295" s="47" t="s">
        <v>2032</v>
      </c>
      <c r="D1295" s="337" t="s">
        <v>2017</v>
      </c>
      <c r="E1295" s="651" t="s">
        <v>2033</v>
      </c>
      <c r="F1295" s="149" t="s">
        <v>2</v>
      </c>
      <c r="G1295" s="777"/>
      <c r="H1295" s="363"/>
      <c r="I1295" s="406"/>
      <c r="J1295" s="339">
        <v>0</v>
      </c>
      <c r="K1295" s="340"/>
      <c r="L1295" s="341">
        <f t="shared" si="1070"/>
        <v>0</v>
      </c>
      <c r="M1295" s="342">
        <v>0</v>
      </c>
      <c r="N1295" s="343">
        <f t="shared" si="1071"/>
        <v>0</v>
      </c>
      <c r="O1295" s="344">
        <f t="shared" si="1072"/>
        <v>0</v>
      </c>
      <c r="P1295" s="51" t="e">
        <f t="shared" si="1073"/>
        <v>#DIV/0!</v>
      </c>
      <c r="Q1295" s="338">
        <f t="shared" si="1074"/>
        <v>0</v>
      </c>
    </row>
    <row r="1296" spans="2:17" ht="22.5">
      <c r="B1296" s="148" t="s">
        <v>2958</v>
      </c>
      <c r="C1296" s="47" t="s">
        <v>2034</v>
      </c>
      <c r="D1296" s="337" t="s">
        <v>2017</v>
      </c>
      <c r="E1296" s="651" t="s">
        <v>2035</v>
      </c>
      <c r="F1296" s="149" t="s">
        <v>2</v>
      </c>
      <c r="G1296" s="777"/>
      <c r="H1296" s="363"/>
      <c r="I1296" s="406"/>
      <c r="J1296" s="339">
        <v>0</v>
      </c>
      <c r="K1296" s="340"/>
      <c r="L1296" s="341">
        <f t="shared" si="1070"/>
        <v>0</v>
      </c>
      <c r="M1296" s="342">
        <v>0</v>
      </c>
      <c r="N1296" s="343">
        <f t="shared" si="1071"/>
        <v>0</v>
      </c>
      <c r="O1296" s="344">
        <f t="shared" si="1072"/>
        <v>0</v>
      </c>
      <c r="P1296" s="51" t="e">
        <f t="shared" si="1073"/>
        <v>#DIV/0!</v>
      </c>
      <c r="Q1296" s="338">
        <f t="shared" si="1074"/>
        <v>0</v>
      </c>
    </row>
    <row r="1297" spans="2:17" ht="22.5">
      <c r="B1297" s="148" t="s">
        <v>2959</v>
      </c>
      <c r="C1297" s="47" t="s">
        <v>2036</v>
      </c>
      <c r="D1297" s="337" t="s">
        <v>2017</v>
      </c>
      <c r="E1297" s="651" t="s">
        <v>2037</v>
      </c>
      <c r="F1297" s="149" t="s">
        <v>2</v>
      </c>
      <c r="G1297" s="777"/>
      <c r="H1297" s="363"/>
      <c r="I1297" s="406"/>
      <c r="J1297" s="339">
        <v>0</v>
      </c>
      <c r="K1297" s="340"/>
      <c r="L1297" s="341">
        <f t="shared" si="1070"/>
        <v>0</v>
      </c>
      <c r="M1297" s="342">
        <v>0</v>
      </c>
      <c r="N1297" s="343">
        <f t="shared" si="1071"/>
        <v>0</v>
      </c>
      <c r="O1297" s="344">
        <f t="shared" si="1072"/>
        <v>0</v>
      </c>
      <c r="P1297" s="51" t="e">
        <f t="shared" si="1073"/>
        <v>#DIV/0!</v>
      </c>
      <c r="Q1297" s="338">
        <f t="shared" si="1074"/>
        <v>0</v>
      </c>
    </row>
    <row r="1298" spans="2:17" ht="22.5">
      <c r="B1298" s="148" t="s">
        <v>2960</v>
      </c>
      <c r="C1298" s="47" t="s">
        <v>2038</v>
      </c>
      <c r="D1298" s="337" t="s">
        <v>2020</v>
      </c>
      <c r="E1298" s="651" t="s">
        <v>2039</v>
      </c>
      <c r="F1298" s="149" t="s">
        <v>2</v>
      </c>
      <c r="G1298" s="777"/>
      <c r="H1298" s="363"/>
      <c r="I1298" s="406"/>
      <c r="J1298" s="339">
        <v>0</v>
      </c>
      <c r="K1298" s="340"/>
      <c r="L1298" s="341">
        <f t="shared" si="1070"/>
        <v>0</v>
      </c>
      <c r="M1298" s="342">
        <v>0</v>
      </c>
      <c r="N1298" s="343">
        <f t="shared" si="1071"/>
        <v>0</v>
      </c>
      <c r="O1298" s="344">
        <f t="shared" si="1072"/>
        <v>0</v>
      </c>
      <c r="P1298" s="51" t="e">
        <f t="shared" si="1073"/>
        <v>#DIV/0!</v>
      </c>
      <c r="Q1298" s="338">
        <f t="shared" si="1074"/>
        <v>0</v>
      </c>
    </row>
    <row r="1299" spans="2:17" ht="22.5">
      <c r="B1299" s="148" t="s">
        <v>2961</v>
      </c>
      <c r="C1299" s="47" t="s">
        <v>2040</v>
      </c>
      <c r="D1299" s="337" t="s">
        <v>2020</v>
      </c>
      <c r="E1299" s="651" t="s">
        <v>2041</v>
      </c>
      <c r="F1299" s="149" t="s">
        <v>2</v>
      </c>
      <c r="G1299" s="777"/>
      <c r="H1299" s="363"/>
      <c r="I1299" s="406"/>
      <c r="J1299" s="339">
        <v>0</v>
      </c>
      <c r="K1299" s="340"/>
      <c r="L1299" s="341">
        <f t="shared" si="1070"/>
        <v>0</v>
      </c>
      <c r="M1299" s="342">
        <v>0</v>
      </c>
      <c r="N1299" s="343">
        <f t="shared" si="1071"/>
        <v>0</v>
      </c>
      <c r="O1299" s="344">
        <f t="shared" si="1072"/>
        <v>0</v>
      </c>
      <c r="P1299" s="51" t="e">
        <f t="shared" si="1073"/>
        <v>#DIV/0!</v>
      </c>
      <c r="Q1299" s="338">
        <f t="shared" si="1074"/>
        <v>0</v>
      </c>
    </row>
    <row r="1300" spans="2:17" ht="22.5">
      <c r="B1300" s="148" t="s">
        <v>2962</v>
      </c>
      <c r="C1300" s="47" t="s">
        <v>2042</v>
      </c>
      <c r="D1300" s="337" t="s">
        <v>2017</v>
      </c>
      <c r="E1300" s="651" t="s">
        <v>2043</v>
      </c>
      <c r="F1300" s="149" t="s">
        <v>2</v>
      </c>
      <c r="G1300" s="777"/>
      <c r="H1300" s="363"/>
      <c r="I1300" s="406"/>
      <c r="J1300" s="339">
        <v>0</v>
      </c>
      <c r="K1300" s="340"/>
      <c r="L1300" s="341">
        <f t="shared" si="1070"/>
        <v>0</v>
      </c>
      <c r="M1300" s="342">
        <v>0</v>
      </c>
      <c r="N1300" s="343">
        <f t="shared" si="1071"/>
        <v>0</v>
      </c>
      <c r="O1300" s="344">
        <f t="shared" si="1072"/>
        <v>0</v>
      </c>
      <c r="P1300" s="51" t="e">
        <f t="shared" si="1073"/>
        <v>#DIV/0!</v>
      </c>
      <c r="Q1300" s="338">
        <f t="shared" si="1074"/>
        <v>0</v>
      </c>
    </row>
    <row r="1301" spans="2:17" ht="22.5">
      <c r="B1301" s="148" t="s">
        <v>2963</v>
      </c>
      <c r="C1301" s="47" t="s">
        <v>2044</v>
      </c>
      <c r="D1301" s="337" t="s">
        <v>2017</v>
      </c>
      <c r="E1301" s="651" t="s">
        <v>2045</v>
      </c>
      <c r="F1301" s="149" t="s">
        <v>2</v>
      </c>
      <c r="G1301" s="777"/>
      <c r="H1301" s="363"/>
      <c r="I1301" s="406"/>
      <c r="J1301" s="339">
        <v>0</v>
      </c>
      <c r="K1301" s="340"/>
      <c r="L1301" s="341">
        <f t="shared" si="1070"/>
        <v>0</v>
      </c>
      <c r="M1301" s="342">
        <v>0</v>
      </c>
      <c r="N1301" s="343">
        <f t="shared" si="1071"/>
        <v>0</v>
      </c>
      <c r="O1301" s="344">
        <f t="shared" si="1072"/>
        <v>0</v>
      </c>
      <c r="P1301" s="51" t="e">
        <f t="shared" si="1073"/>
        <v>#DIV/0!</v>
      </c>
      <c r="Q1301" s="338">
        <f t="shared" si="1074"/>
        <v>0</v>
      </c>
    </row>
    <row r="1302" spans="2:17" ht="22.5">
      <c r="B1302" s="148" t="s">
        <v>2964</v>
      </c>
      <c r="C1302" s="47" t="s">
        <v>2046</v>
      </c>
      <c r="D1302" s="337" t="s">
        <v>2020</v>
      </c>
      <c r="E1302" s="651" t="s">
        <v>2047</v>
      </c>
      <c r="F1302" s="149" t="s">
        <v>2</v>
      </c>
      <c r="G1302" s="777"/>
      <c r="H1302" s="363"/>
      <c r="I1302" s="406"/>
      <c r="J1302" s="339">
        <v>0</v>
      </c>
      <c r="K1302" s="340"/>
      <c r="L1302" s="341">
        <f t="shared" si="1070"/>
        <v>0</v>
      </c>
      <c r="M1302" s="342">
        <v>0</v>
      </c>
      <c r="N1302" s="343">
        <f t="shared" si="1071"/>
        <v>0</v>
      </c>
      <c r="O1302" s="344">
        <f t="shared" si="1072"/>
        <v>0</v>
      </c>
      <c r="P1302" s="51" t="e">
        <f t="shared" si="1073"/>
        <v>#DIV/0!</v>
      </c>
      <c r="Q1302" s="338">
        <f t="shared" si="1074"/>
        <v>0</v>
      </c>
    </row>
    <row r="1303" spans="2:17" ht="22.5">
      <c r="B1303" s="148" t="s">
        <v>2965</v>
      </c>
      <c r="C1303" s="47" t="s">
        <v>2048</v>
      </c>
      <c r="D1303" s="337" t="s">
        <v>2020</v>
      </c>
      <c r="E1303" s="651" t="s">
        <v>2049</v>
      </c>
      <c r="F1303" s="149" t="s">
        <v>2</v>
      </c>
      <c r="G1303" s="777"/>
      <c r="H1303" s="363"/>
      <c r="I1303" s="406"/>
      <c r="J1303" s="339">
        <v>0</v>
      </c>
      <c r="K1303" s="340"/>
      <c r="L1303" s="341">
        <f t="shared" si="1070"/>
        <v>0</v>
      </c>
      <c r="M1303" s="342">
        <v>0</v>
      </c>
      <c r="N1303" s="343">
        <f t="shared" si="1071"/>
        <v>0</v>
      </c>
      <c r="O1303" s="344">
        <f t="shared" si="1072"/>
        <v>0</v>
      </c>
      <c r="P1303" s="51" t="e">
        <f t="shared" si="1073"/>
        <v>#DIV/0!</v>
      </c>
      <c r="Q1303" s="338">
        <f t="shared" si="1074"/>
        <v>0</v>
      </c>
    </row>
    <row r="1304" spans="2:17" ht="22.5">
      <c r="B1304" s="148" t="s">
        <v>2966</v>
      </c>
      <c r="C1304" s="47" t="s">
        <v>2050</v>
      </c>
      <c r="D1304" s="337" t="s">
        <v>2020</v>
      </c>
      <c r="E1304" s="651" t="s">
        <v>2051</v>
      </c>
      <c r="F1304" s="149" t="s">
        <v>2</v>
      </c>
      <c r="G1304" s="777"/>
      <c r="H1304" s="363"/>
      <c r="I1304" s="406"/>
      <c r="J1304" s="339">
        <v>0</v>
      </c>
      <c r="K1304" s="340"/>
      <c r="L1304" s="341">
        <f t="shared" si="1070"/>
        <v>0</v>
      </c>
      <c r="M1304" s="342">
        <v>0</v>
      </c>
      <c r="N1304" s="343">
        <f t="shared" si="1071"/>
        <v>0</v>
      </c>
      <c r="O1304" s="344">
        <f t="shared" si="1072"/>
        <v>0</v>
      </c>
      <c r="P1304" s="51" t="e">
        <f t="shared" si="1073"/>
        <v>#DIV/0!</v>
      </c>
      <c r="Q1304" s="338">
        <f t="shared" si="1074"/>
        <v>0</v>
      </c>
    </row>
    <row r="1305" spans="2:17" ht="22.5">
      <c r="B1305" s="148" t="s">
        <v>2967</v>
      </c>
      <c r="C1305" s="47" t="s">
        <v>2052</v>
      </c>
      <c r="D1305" s="337" t="s">
        <v>2020</v>
      </c>
      <c r="E1305" s="651" t="s">
        <v>2053</v>
      </c>
      <c r="F1305" s="149" t="s">
        <v>2</v>
      </c>
      <c r="G1305" s="777"/>
      <c r="H1305" s="363"/>
      <c r="I1305" s="406"/>
      <c r="J1305" s="339">
        <v>0</v>
      </c>
      <c r="K1305" s="340"/>
      <c r="L1305" s="341">
        <f t="shared" si="1070"/>
        <v>0</v>
      </c>
      <c r="M1305" s="342">
        <v>0</v>
      </c>
      <c r="N1305" s="343">
        <f t="shared" si="1071"/>
        <v>0</v>
      </c>
      <c r="O1305" s="344">
        <f t="shared" si="1072"/>
        <v>0</v>
      </c>
      <c r="P1305" s="51" t="e">
        <f t="shared" si="1073"/>
        <v>#DIV/0!</v>
      </c>
      <c r="Q1305" s="338">
        <f t="shared" si="1074"/>
        <v>0</v>
      </c>
    </row>
    <row r="1306" spans="2:17" ht="22.5">
      <c r="B1306" s="148" t="s">
        <v>2968</v>
      </c>
      <c r="C1306" s="47" t="s">
        <v>2054</v>
      </c>
      <c r="D1306" s="337" t="s">
        <v>2020</v>
      </c>
      <c r="E1306" s="651" t="s">
        <v>2055</v>
      </c>
      <c r="F1306" s="149" t="s">
        <v>2</v>
      </c>
      <c r="G1306" s="777"/>
      <c r="H1306" s="363"/>
      <c r="I1306" s="406"/>
      <c r="J1306" s="339">
        <v>0</v>
      </c>
      <c r="K1306" s="340"/>
      <c r="L1306" s="341">
        <f t="shared" si="1070"/>
        <v>0</v>
      </c>
      <c r="M1306" s="342">
        <v>0</v>
      </c>
      <c r="N1306" s="343">
        <f t="shared" si="1071"/>
        <v>0</v>
      </c>
      <c r="O1306" s="344">
        <f t="shared" si="1072"/>
        <v>0</v>
      </c>
      <c r="P1306" s="51" t="e">
        <f t="shared" si="1073"/>
        <v>#DIV/0!</v>
      </c>
      <c r="Q1306" s="338">
        <f t="shared" si="1074"/>
        <v>0</v>
      </c>
    </row>
    <row r="1307" spans="2:17" ht="22.5">
      <c r="B1307" s="148" t="s">
        <v>2969</v>
      </c>
      <c r="C1307" s="47" t="s">
        <v>2056</v>
      </c>
      <c r="D1307" s="337" t="s">
        <v>2017</v>
      </c>
      <c r="E1307" s="651" t="s">
        <v>2057</v>
      </c>
      <c r="F1307" s="149" t="s">
        <v>2</v>
      </c>
      <c r="G1307" s="777"/>
      <c r="H1307" s="363"/>
      <c r="I1307" s="406"/>
      <c r="J1307" s="339">
        <v>0</v>
      </c>
      <c r="K1307" s="340"/>
      <c r="L1307" s="341">
        <f t="shared" si="1070"/>
        <v>0</v>
      </c>
      <c r="M1307" s="342">
        <v>0</v>
      </c>
      <c r="N1307" s="343">
        <f t="shared" si="1071"/>
        <v>0</v>
      </c>
      <c r="O1307" s="344">
        <f t="shared" si="1072"/>
        <v>0</v>
      </c>
      <c r="P1307" s="51" t="e">
        <f t="shared" si="1073"/>
        <v>#DIV/0!</v>
      </c>
      <c r="Q1307" s="338">
        <f t="shared" si="1074"/>
        <v>0</v>
      </c>
    </row>
    <row r="1308" spans="2:17" ht="22.5">
      <c r="B1308" s="148" t="s">
        <v>2970</v>
      </c>
      <c r="C1308" s="47" t="s">
        <v>2058</v>
      </c>
      <c r="D1308" s="337" t="s">
        <v>2017</v>
      </c>
      <c r="E1308" s="651" t="s">
        <v>2059</v>
      </c>
      <c r="F1308" s="149" t="s">
        <v>2</v>
      </c>
      <c r="G1308" s="777"/>
      <c r="H1308" s="363"/>
      <c r="I1308" s="406"/>
      <c r="J1308" s="339">
        <v>0</v>
      </c>
      <c r="K1308" s="340"/>
      <c r="L1308" s="341">
        <f t="shared" si="1070"/>
        <v>0</v>
      </c>
      <c r="M1308" s="342">
        <v>0</v>
      </c>
      <c r="N1308" s="343">
        <f t="shared" si="1071"/>
        <v>0</v>
      </c>
      <c r="O1308" s="344">
        <f t="shared" si="1072"/>
        <v>0</v>
      </c>
      <c r="P1308" s="51" t="e">
        <f t="shared" si="1073"/>
        <v>#DIV/0!</v>
      </c>
      <c r="Q1308" s="338">
        <f t="shared" si="1074"/>
        <v>0</v>
      </c>
    </row>
    <row r="1309" spans="2:17" ht="22.5">
      <c r="B1309" s="148" t="s">
        <v>2971</v>
      </c>
      <c r="C1309" s="47" t="s">
        <v>2060</v>
      </c>
      <c r="D1309" s="337" t="s">
        <v>2017</v>
      </c>
      <c r="E1309" s="651" t="s">
        <v>2061</v>
      </c>
      <c r="F1309" s="149" t="s">
        <v>2</v>
      </c>
      <c r="G1309" s="777"/>
      <c r="H1309" s="363"/>
      <c r="I1309" s="406"/>
      <c r="J1309" s="339">
        <v>0</v>
      </c>
      <c r="K1309" s="340"/>
      <c r="L1309" s="341">
        <f t="shared" si="1070"/>
        <v>0</v>
      </c>
      <c r="M1309" s="342">
        <v>0</v>
      </c>
      <c r="N1309" s="343">
        <f t="shared" si="1071"/>
        <v>0</v>
      </c>
      <c r="O1309" s="344">
        <f t="shared" si="1072"/>
        <v>0</v>
      </c>
      <c r="P1309" s="51" t="e">
        <f t="shared" si="1073"/>
        <v>#DIV/0!</v>
      </c>
      <c r="Q1309" s="338">
        <f t="shared" si="1074"/>
        <v>0</v>
      </c>
    </row>
    <row r="1310" spans="2:17" ht="22.5">
      <c r="B1310" s="148" t="s">
        <v>2972</v>
      </c>
      <c r="C1310" s="47" t="s">
        <v>2062</v>
      </c>
      <c r="D1310" s="337" t="s">
        <v>2017</v>
      </c>
      <c r="E1310" s="651" t="s">
        <v>2063</v>
      </c>
      <c r="F1310" s="149" t="s">
        <v>2</v>
      </c>
      <c r="G1310" s="777"/>
      <c r="H1310" s="363"/>
      <c r="I1310" s="406"/>
      <c r="J1310" s="339">
        <v>0</v>
      </c>
      <c r="K1310" s="340"/>
      <c r="L1310" s="341">
        <f t="shared" si="1070"/>
        <v>0</v>
      </c>
      <c r="M1310" s="342">
        <v>0</v>
      </c>
      <c r="N1310" s="343">
        <f t="shared" si="1071"/>
        <v>0</v>
      </c>
      <c r="O1310" s="344">
        <f t="shared" si="1072"/>
        <v>0</v>
      </c>
      <c r="P1310" s="51" t="e">
        <f t="shared" si="1073"/>
        <v>#DIV/0!</v>
      </c>
      <c r="Q1310" s="338">
        <f t="shared" si="1074"/>
        <v>0</v>
      </c>
    </row>
    <row r="1311" spans="2:17" ht="22.5">
      <c r="B1311" s="148" t="s">
        <v>2973</v>
      </c>
      <c r="C1311" s="47" t="s">
        <v>2064</v>
      </c>
      <c r="D1311" s="337" t="s">
        <v>2065</v>
      </c>
      <c r="E1311" s="651" t="s">
        <v>2066</v>
      </c>
      <c r="F1311" s="149" t="s">
        <v>2</v>
      </c>
      <c r="G1311" s="777"/>
      <c r="H1311" s="363"/>
      <c r="I1311" s="406"/>
      <c r="J1311" s="339">
        <v>0</v>
      </c>
      <c r="K1311" s="340"/>
      <c r="L1311" s="341">
        <f t="shared" si="1070"/>
        <v>0</v>
      </c>
      <c r="M1311" s="342">
        <v>0</v>
      </c>
      <c r="N1311" s="343">
        <f t="shared" si="1071"/>
        <v>0</v>
      </c>
      <c r="O1311" s="344">
        <f t="shared" si="1072"/>
        <v>0</v>
      </c>
      <c r="P1311" s="51" t="e">
        <f t="shared" si="1073"/>
        <v>#DIV/0!</v>
      </c>
      <c r="Q1311" s="338">
        <f t="shared" si="1074"/>
        <v>0</v>
      </c>
    </row>
    <row r="1312" spans="2:17">
      <c r="B1312" s="148" t="s">
        <v>2974</v>
      </c>
      <c r="C1312" s="47" t="s">
        <v>2067</v>
      </c>
      <c r="D1312" s="337" t="s">
        <v>2068</v>
      </c>
      <c r="E1312" s="651" t="s">
        <v>2069</v>
      </c>
      <c r="F1312" s="149" t="s">
        <v>2</v>
      </c>
      <c r="G1312" s="777"/>
      <c r="H1312" s="363"/>
      <c r="I1312" s="406"/>
      <c r="J1312" s="339">
        <v>0</v>
      </c>
      <c r="K1312" s="340"/>
      <c r="L1312" s="341">
        <f t="shared" si="1070"/>
        <v>0</v>
      </c>
      <c r="M1312" s="342">
        <v>0</v>
      </c>
      <c r="N1312" s="343">
        <f t="shared" si="1071"/>
        <v>0</v>
      </c>
      <c r="O1312" s="344">
        <f t="shared" si="1072"/>
        <v>0</v>
      </c>
      <c r="P1312" s="51" t="e">
        <f t="shared" si="1073"/>
        <v>#DIV/0!</v>
      </c>
      <c r="Q1312" s="338">
        <f t="shared" si="1074"/>
        <v>0</v>
      </c>
    </row>
    <row r="1313" spans="2:17" ht="22.5">
      <c r="B1313" s="148" t="s">
        <v>2975</v>
      </c>
      <c r="C1313" s="47" t="s">
        <v>2070</v>
      </c>
      <c r="D1313" s="337" t="s">
        <v>2068</v>
      </c>
      <c r="E1313" s="651" t="s">
        <v>2071</v>
      </c>
      <c r="F1313" s="149" t="s">
        <v>2</v>
      </c>
      <c r="G1313" s="777"/>
      <c r="H1313" s="363"/>
      <c r="I1313" s="406"/>
      <c r="J1313" s="339">
        <v>0</v>
      </c>
      <c r="K1313" s="340"/>
      <c r="L1313" s="341">
        <f t="shared" si="1070"/>
        <v>0</v>
      </c>
      <c r="M1313" s="342">
        <v>0</v>
      </c>
      <c r="N1313" s="343">
        <f t="shared" si="1071"/>
        <v>0</v>
      </c>
      <c r="O1313" s="344">
        <f t="shared" si="1072"/>
        <v>0</v>
      </c>
      <c r="P1313" s="51" t="e">
        <f t="shared" si="1073"/>
        <v>#DIV/0!</v>
      </c>
      <c r="Q1313" s="338">
        <f t="shared" si="1074"/>
        <v>0</v>
      </c>
    </row>
    <row r="1314" spans="2:17" ht="23.25" thickBot="1">
      <c r="B1314" s="669" t="s">
        <v>2976</v>
      </c>
      <c r="C1314" s="670" t="s">
        <v>2072</v>
      </c>
      <c r="D1314" s="675" t="s">
        <v>2068</v>
      </c>
      <c r="E1314" s="676" t="s">
        <v>2073</v>
      </c>
      <c r="F1314" s="409" t="s">
        <v>2</v>
      </c>
      <c r="G1314" s="777"/>
      <c r="H1314" s="363"/>
      <c r="I1314" s="663"/>
      <c r="J1314" s="352">
        <v>0</v>
      </c>
      <c r="K1314" s="353"/>
      <c r="L1314" s="354">
        <f t="shared" si="1070"/>
        <v>0</v>
      </c>
      <c r="M1314" s="355">
        <v>0</v>
      </c>
      <c r="N1314" s="343">
        <f t="shared" si="1071"/>
        <v>0</v>
      </c>
      <c r="O1314" s="356">
        <f t="shared" si="1072"/>
        <v>0</v>
      </c>
      <c r="P1314" s="39" t="e">
        <f t="shared" si="1073"/>
        <v>#DIV/0!</v>
      </c>
      <c r="Q1314" s="351">
        <f t="shared" si="1074"/>
        <v>0</v>
      </c>
    </row>
    <row r="1315" spans="2:17" ht="22.5" customHeight="1" thickBot="1">
      <c r="B1315" s="1000" t="s">
        <v>2074</v>
      </c>
      <c r="C1315" s="1001" t="s">
        <v>1150</v>
      </c>
      <c r="D1315" s="1001"/>
      <c r="E1315" s="1001"/>
      <c r="F1315" s="1002"/>
      <c r="G1315" s="762"/>
      <c r="H1315" s="762"/>
      <c r="I1315" s="699">
        <f>SUM(I1224:I1314)</f>
        <v>0</v>
      </c>
      <c r="J1315" s="700"/>
      <c r="K1315" s="701"/>
      <c r="L1315" s="708"/>
      <c r="M1315" s="703">
        <f t="shared" ref="M1315:Q1315" si="1075">SUM(M1224:M1314)</f>
        <v>0</v>
      </c>
      <c r="N1315" s="704">
        <f t="shared" si="1075"/>
        <v>0</v>
      </c>
      <c r="O1315" s="705">
        <f t="shared" si="1075"/>
        <v>0</v>
      </c>
      <c r="P1315" s="706" t="e">
        <f>ROUND(O1315/I1315,4)</f>
        <v>#DIV/0!</v>
      </c>
      <c r="Q1315" s="699">
        <f t="shared" si="1075"/>
        <v>0</v>
      </c>
    </row>
    <row r="1316" spans="2:17" ht="15" thickBot="1"/>
    <row r="1317" spans="2:17" ht="33.75" customHeight="1" thickBot="1">
      <c r="B1317" s="997" t="s">
        <v>2083</v>
      </c>
      <c r="C1317" s="998" t="s">
        <v>1150</v>
      </c>
      <c r="D1317" s="998"/>
      <c r="E1317" s="998"/>
      <c r="F1317" s="999"/>
      <c r="G1317" s="761"/>
      <c r="H1317" s="761"/>
      <c r="I1317" s="652">
        <f>I46+I206+I228+I333+I365+I425+I455+I697+I807+I851+I877+I931+I962+I984+I1053+I1136+I1195+I1213+I1221+I1315</f>
        <v>0</v>
      </c>
      <c r="J1317" s="653"/>
      <c r="K1317" s="654"/>
      <c r="L1317" s="655"/>
      <c r="M1317" s="656" t="e">
        <f>M46+M206+M228+M333+M365+M425+M455+M697+M807+M851+M877+M931+M962+M984+M1053+M1136+M1195+M1213+M1221+M1315</f>
        <v>#REF!</v>
      </c>
      <c r="N1317" s="657" t="e">
        <f>N46+N206+N228+N333+N365+N425+N455+N697+N807+N851+N877+N931+N962+N984+N1053+N1136+N1195+N1213+N1221+N1315</f>
        <v>#REF!</v>
      </c>
      <c r="O1317" s="658" t="e">
        <f>O46+O206+O228+O333+O365+O425+O455+O697+O807+O851+O877+O931+O962+O984+O1053+O1136+O1195+O1213+O1221+O1315</f>
        <v>#REF!</v>
      </c>
      <c r="P1317" s="273" t="e">
        <f>ROUND(O1317/I1317,4)</f>
        <v>#REF!</v>
      </c>
      <c r="Q1317" s="652" t="e">
        <f>Q46+Q206+Q228+Q333+Q365+Q425+Q455+Q697+Q807+Q851+Q877+Q931+Q962+Q984+Q1053+Q1136+Q1195+Q1213+Q1221+Q1315</f>
        <v>#REF!</v>
      </c>
    </row>
    <row r="1334" spans="3:16" ht="21" thickBot="1">
      <c r="C1334"/>
      <c r="D1334"/>
      <c r="E1334"/>
      <c r="F1334"/>
      <c r="G1334"/>
      <c r="H1334"/>
      <c r="J1334" s="288"/>
      <c r="K1334" s="288"/>
      <c r="L1334" s="288"/>
      <c r="M1334" s="1092">
        <v>45391</v>
      </c>
      <c r="N1334" s="1092"/>
      <c r="O1334" s="990"/>
      <c r="P1334" s="990"/>
    </row>
    <row r="1335" spans="3:16" ht="15" customHeight="1">
      <c r="C1335"/>
      <c r="D1335"/>
      <c r="E1335"/>
      <c r="F1335"/>
      <c r="G1335"/>
      <c r="H1335"/>
      <c r="J1335" s="288"/>
      <c r="K1335" s="288"/>
      <c r="L1335" s="288"/>
      <c r="M1335" s="991" t="s">
        <v>2122</v>
      </c>
      <c r="N1335" s="991"/>
      <c r="O1335" s="992" t="s">
        <v>2999</v>
      </c>
      <c r="P1335" s="992"/>
    </row>
  </sheetData>
  <autoFilter ref="B19:Q1315" xr:uid="{4CF59AB0-7A18-40BD-8CCB-8803A0C9F2AC}"/>
  <mergeCells count="303">
    <mergeCell ref="M1334:N1334"/>
    <mergeCell ref="D1215:F1215"/>
    <mergeCell ref="D1216:F1216"/>
    <mergeCell ref="D1219:F1219"/>
    <mergeCell ref="B1221:F1221"/>
    <mergeCell ref="D1223:F1223"/>
    <mergeCell ref="B1315:F1315"/>
    <mergeCell ref="B1195:F1195"/>
    <mergeCell ref="D1197:F1197"/>
    <mergeCell ref="D1198:F1198"/>
    <mergeCell ref="D1203:F1203"/>
    <mergeCell ref="D1208:F1208"/>
    <mergeCell ref="B1213:F1213"/>
    <mergeCell ref="D1139:F1139"/>
    <mergeCell ref="D1157:F1157"/>
    <mergeCell ref="D1169:F1169"/>
    <mergeCell ref="D1140:F1140"/>
    <mergeCell ref="D1142:F1142"/>
    <mergeCell ref="D1158:F1158"/>
    <mergeCell ref="D1160:F1160"/>
    <mergeCell ref="D1170:F1170"/>
    <mergeCell ref="D1172:F1172"/>
    <mergeCell ref="D1098:F1098"/>
    <mergeCell ref="D1101:F1101"/>
    <mergeCell ref="D1111:F1111"/>
    <mergeCell ref="B1136:F1136"/>
    <mergeCell ref="D1138:F1138"/>
    <mergeCell ref="D1057:F1057"/>
    <mergeCell ref="D1068:F1068"/>
    <mergeCell ref="D1072:F1072"/>
    <mergeCell ref="D1082:F1082"/>
    <mergeCell ref="D1091:F1091"/>
    <mergeCell ref="D1095:F1095"/>
    <mergeCell ref="D987:F987"/>
    <mergeCell ref="D1019:F1019"/>
    <mergeCell ref="D1036:F1036"/>
    <mergeCell ref="B1053:F1053"/>
    <mergeCell ref="D1055:F1055"/>
    <mergeCell ref="D1056:F1056"/>
    <mergeCell ref="D964:F964"/>
    <mergeCell ref="D965:F965"/>
    <mergeCell ref="D970:F970"/>
    <mergeCell ref="D978:F978"/>
    <mergeCell ref="B984:F984"/>
    <mergeCell ref="D986:F986"/>
    <mergeCell ref="D934:F934"/>
    <mergeCell ref="D940:F940"/>
    <mergeCell ref="D942:F942"/>
    <mergeCell ref="D944:F944"/>
    <mergeCell ref="D955:F955"/>
    <mergeCell ref="B962:F962"/>
    <mergeCell ref="D918:E918"/>
    <mergeCell ref="D920:E920"/>
    <mergeCell ref="D927:E927"/>
    <mergeCell ref="B931:F931"/>
    <mergeCell ref="D933:F933"/>
    <mergeCell ref="D853:F853"/>
    <mergeCell ref="B877:F877"/>
    <mergeCell ref="D879:F879"/>
    <mergeCell ref="D880:F880"/>
    <mergeCell ref="D914:F914"/>
    <mergeCell ref="D828:F828"/>
    <mergeCell ref="D830:F830"/>
    <mergeCell ref="D834:F834"/>
    <mergeCell ref="D840:F840"/>
    <mergeCell ref="D848:F848"/>
    <mergeCell ref="B851:F851"/>
    <mergeCell ref="D809:F809"/>
    <mergeCell ref="D810:F810"/>
    <mergeCell ref="D815:F815"/>
    <mergeCell ref="D825:F825"/>
    <mergeCell ref="D747:F747"/>
    <mergeCell ref="D753:F753"/>
    <mergeCell ref="D779:F779"/>
    <mergeCell ref="D792:F792"/>
    <mergeCell ref="D803:F803"/>
    <mergeCell ref="B807:F807"/>
    <mergeCell ref="B697:F697"/>
    <mergeCell ref="D699:F699"/>
    <mergeCell ref="D700:F700"/>
    <mergeCell ref="D723:F723"/>
    <mergeCell ref="D731:F731"/>
    <mergeCell ref="D740:F740"/>
    <mergeCell ref="D678:F678"/>
    <mergeCell ref="D680:F680"/>
    <mergeCell ref="D682:F682"/>
    <mergeCell ref="D684:F684"/>
    <mergeCell ref="D686:F686"/>
    <mergeCell ref="D688:F688"/>
    <mergeCell ref="D692:F692"/>
    <mergeCell ref="D694:F694"/>
    <mergeCell ref="D695:F695"/>
    <mergeCell ref="D657:F657"/>
    <mergeCell ref="D659:F659"/>
    <mergeCell ref="D661:F661"/>
    <mergeCell ref="D663:F663"/>
    <mergeCell ref="D665:F665"/>
    <mergeCell ref="D666:F666"/>
    <mergeCell ref="D633:F633"/>
    <mergeCell ref="D635:F635"/>
    <mergeCell ref="D637:F637"/>
    <mergeCell ref="D639:F639"/>
    <mergeCell ref="D641:F641"/>
    <mergeCell ref="D643:F643"/>
    <mergeCell ref="D606:F606"/>
    <mergeCell ref="D607:F607"/>
    <mergeCell ref="D609:F609"/>
    <mergeCell ref="D611:F611"/>
    <mergeCell ref="D613:F613"/>
    <mergeCell ref="D615:F615"/>
    <mergeCell ref="D617:F617"/>
    <mergeCell ref="D619:F619"/>
    <mergeCell ref="D691:F691"/>
    <mergeCell ref="D689:F689"/>
    <mergeCell ref="D670:F670"/>
    <mergeCell ref="D672:F672"/>
    <mergeCell ref="D674:F674"/>
    <mergeCell ref="D676:F676"/>
    <mergeCell ref="D668:F668"/>
    <mergeCell ref="D649:F649"/>
    <mergeCell ref="D651:F651"/>
    <mergeCell ref="D653:F653"/>
    <mergeCell ref="D655:F655"/>
    <mergeCell ref="D645:F645"/>
    <mergeCell ref="D647:F647"/>
    <mergeCell ref="D625:F625"/>
    <mergeCell ref="D627:F627"/>
    <mergeCell ref="D629:F629"/>
    <mergeCell ref="D631:F631"/>
    <mergeCell ref="D621:F621"/>
    <mergeCell ref="D623:F623"/>
    <mergeCell ref="D605:F605"/>
    <mergeCell ref="D590:F590"/>
    <mergeCell ref="D595:F595"/>
    <mergeCell ref="D600:F600"/>
    <mergeCell ref="D459:F459"/>
    <mergeCell ref="D470:F470"/>
    <mergeCell ref="D480:F480"/>
    <mergeCell ref="D486:F486"/>
    <mergeCell ref="D496:F496"/>
    <mergeCell ref="D560:F560"/>
    <mergeCell ref="D565:F565"/>
    <mergeCell ref="D570:F570"/>
    <mergeCell ref="D575:F575"/>
    <mergeCell ref="D580:F580"/>
    <mergeCell ref="D585:F585"/>
    <mergeCell ref="D538:F538"/>
    <mergeCell ref="D542:F542"/>
    <mergeCell ref="D546:F546"/>
    <mergeCell ref="D550:F550"/>
    <mergeCell ref="D555:F555"/>
    <mergeCell ref="D537:F537"/>
    <mergeCell ref="D523:F523"/>
    <mergeCell ref="D528:F528"/>
    <mergeCell ref="D533:F533"/>
    <mergeCell ref="D527:F527"/>
    <mergeCell ref="D503:F503"/>
    <mergeCell ref="D508:F508"/>
    <mergeCell ref="D513:F513"/>
    <mergeCell ref="D518:F518"/>
    <mergeCell ref="D512:F512"/>
    <mergeCell ref="D487:F487"/>
    <mergeCell ref="D492:F492"/>
    <mergeCell ref="D497:F497"/>
    <mergeCell ref="D471:F471"/>
    <mergeCell ref="D476:F476"/>
    <mergeCell ref="D481:F481"/>
    <mergeCell ref="D458:F458"/>
    <mergeCell ref="D460:F460"/>
    <mergeCell ref="D465:F465"/>
    <mergeCell ref="D428:F428"/>
    <mergeCell ref="D434:F434"/>
    <mergeCell ref="D444:F444"/>
    <mergeCell ref="D450:F450"/>
    <mergeCell ref="B455:F455"/>
    <mergeCell ref="D457:F457"/>
    <mergeCell ref="D419:F419"/>
    <mergeCell ref="D423:F423"/>
    <mergeCell ref="B425:F425"/>
    <mergeCell ref="D427:F427"/>
    <mergeCell ref="D368:F368"/>
    <mergeCell ref="D373:F373"/>
    <mergeCell ref="D378:F378"/>
    <mergeCell ref="D383:F383"/>
    <mergeCell ref="D390:F390"/>
    <mergeCell ref="D404:F404"/>
    <mergeCell ref="D409:F409"/>
    <mergeCell ref="D414:F414"/>
    <mergeCell ref="D397:F397"/>
    <mergeCell ref="D357:F357"/>
    <mergeCell ref="D363:F363"/>
    <mergeCell ref="B365:F365"/>
    <mergeCell ref="D367:F367"/>
    <mergeCell ref="D341:F341"/>
    <mergeCell ref="D343:F343"/>
    <mergeCell ref="D347:F347"/>
    <mergeCell ref="D327:F327"/>
    <mergeCell ref="D331:F331"/>
    <mergeCell ref="B333:F333"/>
    <mergeCell ref="D335:F335"/>
    <mergeCell ref="D336:F336"/>
    <mergeCell ref="D291:F291"/>
    <mergeCell ref="D297:F297"/>
    <mergeCell ref="D303:F303"/>
    <mergeCell ref="D309:F309"/>
    <mergeCell ref="D315:F315"/>
    <mergeCell ref="D321:F321"/>
    <mergeCell ref="D255:F255"/>
    <mergeCell ref="D261:F261"/>
    <mergeCell ref="D267:F267"/>
    <mergeCell ref="D273:F273"/>
    <mergeCell ref="D279:F279"/>
    <mergeCell ref="D285:F285"/>
    <mergeCell ref="D230:F230"/>
    <mergeCell ref="D231:F231"/>
    <mergeCell ref="D237:F237"/>
    <mergeCell ref="D243:F243"/>
    <mergeCell ref="D249:F249"/>
    <mergeCell ref="D215:E215"/>
    <mergeCell ref="D217:F217"/>
    <mergeCell ref="D223:F223"/>
    <mergeCell ref="D224:E224"/>
    <mergeCell ref="B206:F206"/>
    <mergeCell ref="D208:F208"/>
    <mergeCell ref="B228:F228"/>
    <mergeCell ref="D204:F204"/>
    <mergeCell ref="D209:F209"/>
    <mergeCell ref="D210:E210"/>
    <mergeCell ref="D213:E213"/>
    <mergeCell ref="D179:F179"/>
    <mergeCell ref="D181:F181"/>
    <mergeCell ref="D185:F185"/>
    <mergeCell ref="D194:F194"/>
    <mergeCell ref="D199:F199"/>
    <mergeCell ref="D202:F202"/>
    <mergeCell ref="D160:F160"/>
    <mergeCell ref="D167:F167"/>
    <mergeCell ref="D169:F169"/>
    <mergeCell ref="D172:F172"/>
    <mergeCell ref="D176:F176"/>
    <mergeCell ref="D178:F178"/>
    <mergeCell ref="D120:F120"/>
    <mergeCell ref="D127:F127"/>
    <mergeCell ref="D134:F134"/>
    <mergeCell ref="D139:F139"/>
    <mergeCell ref="D146:F146"/>
    <mergeCell ref="D153:F153"/>
    <mergeCell ref="D79:F79"/>
    <mergeCell ref="D82:F82"/>
    <mergeCell ref="D90:F90"/>
    <mergeCell ref="D98:F98"/>
    <mergeCell ref="D106:F106"/>
    <mergeCell ref="D113:F113"/>
    <mergeCell ref="D66:F66"/>
    <mergeCell ref="D69:F69"/>
    <mergeCell ref="D72:F72"/>
    <mergeCell ref="D74:F74"/>
    <mergeCell ref="D76:F76"/>
    <mergeCell ref="D77:F77"/>
    <mergeCell ref="C16:I16"/>
    <mergeCell ref="C17:C18"/>
    <mergeCell ref="D17:D18"/>
    <mergeCell ref="E17:E18"/>
    <mergeCell ref="F17:F18"/>
    <mergeCell ref="I17:I18"/>
    <mergeCell ref="D20:F20"/>
    <mergeCell ref="J17:J18"/>
    <mergeCell ref="K17:K18"/>
    <mergeCell ref="G17:G18"/>
    <mergeCell ref="H17:H18"/>
    <mergeCell ref="B7:E7"/>
    <mergeCell ref="B11:E11"/>
    <mergeCell ref="A2:Q2"/>
    <mergeCell ref="A3:B3"/>
    <mergeCell ref="C3:M3"/>
    <mergeCell ref="O3:Q3"/>
    <mergeCell ref="A5:L5"/>
    <mergeCell ref="N5:N8"/>
    <mergeCell ref="O5:Q8"/>
    <mergeCell ref="O1334:P1334"/>
    <mergeCell ref="M1335:N1335"/>
    <mergeCell ref="O1335:P1335"/>
    <mergeCell ref="B8:E8"/>
    <mergeCell ref="B9:E9"/>
    <mergeCell ref="N10:N13"/>
    <mergeCell ref="O10:Q13"/>
    <mergeCell ref="L17:L18"/>
    <mergeCell ref="J16:Q16"/>
    <mergeCell ref="B1317:F1317"/>
    <mergeCell ref="B46:F46"/>
    <mergeCell ref="D49:F49"/>
    <mergeCell ref="D50:F50"/>
    <mergeCell ref="D52:F52"/>
    <mergeCell ref="D56:F56"/>
    <mergeCell ref="D48:F48"/>
    <mergeCell ref="B16:B18"/>
    <mergeCell ref="M17:M18"/>
    <mergeCell ref="N17:N18"/>
    <mergeCell ref="O17:O18"/>
    <mergeCell ref="P17:P18"/>
    <mergeCell ref="Q17:Q18"/>
    <mergeCell ref="D21:F21"/>
    <mergeCell ref="D41:F41"/>
  </mergeCells>
  <phoneticPr fontId="21" type="noConversion"/>
  <conditionalFormatting sqref="B1217:F1218 B1220:F1220">
    <cfRule type="cellIs" dxfId="1" priority="72" stopIfTrue="1" operator="equal">
      <formula>0</formula>
    </cfRule>
  </conditionalFormatting>
  <conditionalFormatting sqref="F1224:F1314">
    <cfRule type="cellIs" dxfId="0" priority="71" stopIfTrue="1" operator="equal">
      <formula>0</formula>
    </cfRule>
  </conditionalFormatting>
  <conditionalFormatting sqref="P21:P46">
    <cfRule type="dataBar" priority="81">
      <dataBar>
        <cfvo type="num" val="0"/>
        <cfvo type="num" val="1"/>
        <color rgb="FF63C384"/>
      </dataBar>
      <extLst>
        <ext xmlns:x14="http://schemas.microsoft.com/office/spreadsheetml/2009/9/main" uri="{B025F937-C7B1-47D3-B67F-A62EFF666E3E}">
          <x14:id>{4A918DED-07F2-4E8B-9884-141EA1E8D65A}</x14:id>
        </ext>
      </extLst>
    </cfRule>
  </conditionalFormatting>
  <conditionalFormatting sqref="P47">
    <cfRule type="dataBar" priority="44">
      <dataBar>
        <cfvo type="num" val="0"/>
        <cfvo type="num" val="1"/>
        <color rgb="FF63C384"/>
      </dataBar>
      <extLst>
        <ext xmlns:x14="http://schemas.microsoft.com/office/spreadsheetml/2009/9/main" uri="{B025F937-C7B1-47D3-B67F-A62EFF666E3E}">
          <x14:id>{F7564BBC-D02D-4473-80CC-0814407C1980}</x14:id>
        </ext>
      </extLst>
    </cfRule>
  </conditionalFormatting>
  <conditionalFormatting sqref="P49 P1219 P1216 P1208 P1203 P1198 P1169 P1157 P1139 P1111 P1101 P1098 P1056 P1036 P1019 P987 P927 P920 P918 P914 P880 P803 P792 P779 P753 P747 P740 P731 P723 P700 P605 P458 P450 P444 P434 P428 P423 P419 P414 P409 P404 P397 P390 P383 P378 P373 P368 P363 P357 P347 P343 P341 P336 P331 P327 P321 P315 P309 P303 P297 P291 P285 P279 P273 P267 P261 P255 P249 P243 P237 P231 P223 P217 P209 P178 P76">
    <cfRule type="dataBar" priority="6">
      <dataBar>
        <cfvo type="num" val="0"/>
        <cfvo type="num" val="1"/>
        <color rgb="FF63C384"/>
      </dataBar>
      <extLst>
        <ext xmlns:x14="http://schemas.microsoft.com/office/spreadsheetml/2009/9/main" uri="{B025F937-C7B1-47D3-B67F-A62EFF666E3E}">
          <x14:id>{8B25C759-3A23-4519-8BD7-FD3374F56E62}</x14:id>
        </ext>
      </extLst>
    </cfRule>
  </conditionalFormatting>
  <conditionalFormatting sqref="P50">
    <cfRule type="dataBar" priority="54">
      <dataBar>
        <cfvo type="num" val="0"/>
        <cfvo type="num" val="1"/>
        <color rgb="FF63C384"/>
      </dataBar>
      <extLst>
        <ext xmlns:x14="http://schemas.microsoft.com/office/spreadsheetml/2009/9/main" uri="{B025F937-C7B1-47D3-B67F-A62EFF666E3E}">
          <x14:id>{2958988A-6BAA-4D78-82D2-A7615BD39A71}</x14:id>
        </ext>
      </extLst>
    </cfRule>
  </conditionalFormatting>
  <conditionalFormatting sqref="P206 P1315 P1221 P1213 P1195 P1136 P1053 P984 P962 P931 P877 P851 P807 P697 P455 P425 P365 P333 P228">
    <cfRule type="dataBar" priority="5">
      <dataBar>
        <cfvo type="num" val="0"/>
        <cfvo type="num" val="1"/>
        <color rgb="FF63C384"/>
      </dataBar>
      <extLst>
        <ext xmlns:x14="http://schemas.microsoft.com/office/spreadsheetml/2009/9/main" uri="{B025F937-C7B1-47D3-B67F-A62EFF666E3E}">
          <x14:id>{DF0821D6-864C-4547-B333-C3C2E89DE897}</x14:id>
        </ext>
      </extLst>
    </cfRule>
  </conditionalFormatting>
  <conditionalFormatting sqref="P207">
    <cfRule type="dataBar" priority="43">
      <dataBar>
        <cfvo type="num" val="0"/>
        <cfvo type="num" val="1"/>
        <color rgb="FF63C384"/>
      </dataBar>
      <extLst>
        <ext xmlns:x14="http://schemas.microsoft.com/office/spreadsheetml/2009/9/main" uri="{B025F937-C7B1-47D3-B67F-A62EFF666E3E}">
          <x14:id>{F102489F-D6A9-4FD7-8E69-C891A1C45918}</x14:id>
        </ext>
      </extLst>
    </cfRule>
  </conditionalFormatting>
  <conditionalFormatting sqref="P229">
    <cfRule type="dataBar" priority="42">
      <dataBar>
        <cfvo type="num" val="0"/>
        <cfvo type="num" val="1"/>
        <color rgb="FF63C384"/>
      </dataBar>
      <extLst>
        <ext xmlns:x14="http://schemas.microsoft.com/office/spreadsheetml/2009/9/main" uri="{B025F937-C7B1-47D3-B67F-A62EFF666E3E}">
          <x14:id>{2F13BC4E-B02E-46F4-B3C8-C3E112F72954}</x14:id>
        </ext>
      </extLst>
    </cfRule>
  </conditionalFormatting>
  <conditionalFormatting sqref="P334">
    <cfRule type="dataBar" priority="41">
      <dataBar>
        <cfvo type="num" val="0"/>
        <cfvo type="num" val="1"/>
        <color rgb="FF63C384"/>
      </dataBar>
      <extLst>
        <ext xmlns:x14="http://schemas.microsoft.com/office/spreadsheetml/2009/9/main" uri="{B025F937-C7B1-47D3-B67F-A62EFF666E3E}">
          <x14:id>{7F668CA2-5E5C-4313-B4F1-B682CE20728B}</x14:id>
        </ext>
      </extLst>
    </cfRule>
  </conditionalFormatting>
  <conditionalFormatting sqref="P337">
    <cfRule type="dataBar" priority="24">
      <dataBar>
        <cfvo type="num" val="0"/>
        <cfvo type="num" val="1"/>
        <color rgb="FF63C384"/>
      </dataBar>
      <extLst>
        <ext xmlns:x14="http://schemas.microsoft.com/office/spreadsheetml/2009/9/main" uri="{B025F937-C7B1-47D3-B67F-A62EFF666E3E}">
          <x14:id>{BBBF56CB-9033-40FA-9FF5-8460E685E45A}</x14:id>
        </ext>
      </extLst>
    </cfRule>
  </conditionalFormatting>
  <conditionalFormatting sqref="P366">
    <cfRule type="dataBar" priority="40">
      <dataBar>
        <cfvo type="num" val="0"/>
        <cfvo type="num" val="1"/>
        <color rgb="FF63C384"/>
      </dataBar>
      <extLst>
        <ext xmlns:x14="http://schemas.microsoft.com/office/spreadsheetml/2009/9/main" uri="{B025F937-C7B1-47D3-B67F-A62EFF666E3E}">
          <x14:id>{A1145BB5-F419-49EF-A9D6-4D68C4F682B0}</x14:id>
        </ext>
      </extLst>
    </cfRule>
  </conditionalFormatting>
  <conditionalFormatting sqref="P426">
    <cfRule type="dataBar" priority="39">
      <dataBar>
        <cfvo type="num" val="0"/>
        <cfvo type="num" val="1"/>
        <color rgb="FF63C384"/>
      </dataBar>
      <extLst>
        <ext xmlns:x14="http://schemas.microsoft.com/office/spreadsheetml/2009/9/main" uri="{B025F937-C7B1-47D3-B67F-A62EFF666E3E}">
          <x14:id>{6FD22A16-16A1-4FBA-AEAD-AB68FA165F24}</x14:id>
        </ext>
      </extLst>
    </cfRule>
  </conditionalFormatting>
  <conditionalFormatting sqref="P456">
    <cfRule type="dataBar" priority="38">
      <dataBar>
        <cfvo type="num" val="0"/>
        <cfvo type="num" val="1"/>
        <color rgb="FF63C384"/>
      </dataBar>
      <extLst>
        <ext xmlns:x14="http://schemas.microsoft.com/office/spreadsheetml/2009/9/main" uri="{B025F937-C7B1-47D3-B67F-A62EFF666E3E}">
          <x14:id>{2ED6D30B-4A5B-48F1-8DD5-C9DBD321A1F9}</x14:id>
        </ext>
      </extLst>
    </cfRule>
  </conditionalFormatting>
  <conditionalFormatting sqref="P537:P538 P1172 P1170 P1160 P1158 P1142 P1140 P1095 P1091 P1082 P1072 P1068 P1057 P978 P970 P965 P955 P944 P942 P940 P934 P848 P840 P834 P830 P828 P825 P815 P810 P694 P691 P688 P665 P606 P600 P595 P590 P585 P580 P575 P570 P565 P560 P555 P550 P546 P542 P527:P528 P533 P512:P513 P523 P518 P496:P497 P508 P503 P486:P487 P492 P480:P481 P470:P471 P476 P459:P460 P465 P52 P224 P215 P213 P210 P204 P202 P199 P194 P185 P181 P179 P176 P172 P169 P167 P160 P153 P146 P139 P134 P127 P120 P113 P106 P98 P90 P82 P79 P77 P74 P72 P69 P66 P56">
    <cfRule type="dataBar" priority="4">
      <dataBar>
        <cfvo type="num" val="0"/>
        <cfvo type="num" val="1"/>
        <color rgb="FF63C384"/>
      </dataBar>
      <extLst>
        <ext xmlns:x14="http://schemas.microsoft.com/office/spreadsheetml/2009/9/main" uri="{B025F937-C7B1-47D3-B67F-A62EFF666E3E}">
          <x14:id>{253AC95F-1B5D-462D-99FC-E8446ABBFFEA}</x14:id>
        </ext>
      </extLst>
    </cfRule>
  </conditionalFormatting>
  <conditionalFormatting sqref="P695 P607 P609 P611 P613 P615 P617 P619 P621 P623 P625 P627 P629 P631 P633 P635 P637 P639 P641 P643 P645 P647 P649 P651 P653 P655 P657 P659 P661 P663 P666 P668 P670 P672 P674 P676 P678 P680 P682 P684 P686 P689 P692">
    <cfRule type="dataBar" priority="70">
      <dataBar>
        <cfvo type="num" val="0"/>
        <cfvo type="num" val="1"/>
        <color rgb="FF63C384"/>
      </dataBar>
      <extLst>
        <ext xmlns:x14="http://schemas.microsoft.com/office/spreadsheetml/2009/9/main" uri="{B025F937-C7B1-47D3-B67F-A62EFF666E3E}">
          <x14:id>{8B942EC3-2071-458B-B77E-99EC73E490A8}</x14:id>
        </ext>
      </extLst>
    </cfRule>
  </conditionalFormatting>
  <conditionalFormatting sqref="P698">
    <cfRule type="dataBar" priority="37">
      <dataBar>
        <cfvo type="num" val="0"/>
        <cfvo type="num" val="1"/>
        <color rgb="FF63C384"/>
      </dataBar>
      <extLst>
        <ext xmlns:x14="http://schemas.microsoft.com/office/spreadsheetml/2009/9/main" uri="{B025F937-C7B1-47D3-B67F-A62EFF666E3E}">
          <x14:id>{D7A884B5-FCF5-4F1F-AF6A-59F461C36793}</x14:id>
        </ext>
      </extLst>
    </cfRule>
  </conditionalFormatting>
  <conditionalFormatting sqref="P808">
    <cfRule type="dataBar" priority="36">
      <dataBar>
        <cfvo type="num" val="0"/>
        <cfvo type="num" val="1"/>
        <color rgb="FF63C384"/>
      </dataBar>
      <extLst>
        <ext xmlns:x14="http://schemas.microsoft.com/office/spreadsheetml/2009/9/main" uri="{B025F937-C7B1-47D3-B67F-A62EFF666E3E}">
          <x14:id>{55290E40-458B-4813-B0FC-AFF01CBFE4D9}</x14:id>
        </ext>
      </extLst>
    </cfRule>
  </conditionalFormatting>
  <conditionalFormatting sqref="P847 P342 P338:P340">
    <cfRule type="dataBar" priority="3">
      <dataBar>
        <cfvo type="num" val="0"/>
        <cfvo type="num" val="1"/>
        <color rgb="FF63C384"/>
      </dataBar>
      <extLst>
        <ext xmlns:x14="http://schemas.microsoft.com/office/spreadsheetml/2009/9/main" uri="{B025F937-C7B1-47D3-B67F-A62EFF666E3E}">
          <x14:id>{AF79EB99-42E5-4A8E-B314-B47E54071BAA}</x14:id>
        </ext>
      </extLst>
    </cfRule>
  </conditionalFormatting>
  <conditionalFormatting sqref="P852">
    <cfRule type="dataBar" priority="35">
      <dataBar>
        <cfvo type="num" val="0"/>
        <cfvo type="num" val="1"/>
        <color rgb="FF63C384"/>
      </dataBar>
      <extLst>
        <ext xmlns:x14="http://schemas.microsoft.com/office/spreadsheetml/2009/9/main" uri="{B025F937-C7B1-47D3-B67F-A62EFF666E3E}">
          <x14:id>{EB0E4FDF-142F-4FC6-9988-C6359FBC4D25}</x14:id>
        </ext>
      </extLst>
    </cfRule>
  </conditionalFormatting>
  <conditionalFormatting sqref="P878">
    <cfRule type="dataBar" priority="34">
      <dataBar>
        <cfvo type="num" val="0"/>
        <cfvo type="num" val="1"/>
        <color rgb="FF63C384"/>
      </dataBar>
      <extLst>
        <ext xmlns:x14="http://schemas.microsoft.com/office/spreadsheetml/2009/9/main" uri="{B025F937-C7B1-47D3-B67F-A62EFF666E3E}">
          <x14:id>{632C7D49-2FDA-4432-A38D-39999FCA8CC3}</x14:id>
        </ext>
      </extLst>
    </cfRule>
  </conditionalFormatting>
  <conditionalFormatting sqref="P932">
    <cfRule type="dataBar" priority="33">
      <dataBar>
        <cfvo type="num" val="0"/>
        <cfvo type="num" val="1"/>
        <color rgb="FF63C384"/>
      </dataBar>
      <extLst>
        <ext xmlns:x14="http://schemas.microsoft.com/office/spreadsheetml/2009/9/main" uri="{B025F937-C7B1-47D3-B67F-A62EFF666E3E}">
          <x14:id>{4B8666AD-A1F3-4B6D-9123-173DADE01347}</x14:id>
        </ext>
      </extLst>
    </cfRule>
  </conditionalFormatting>
  <conditionalFormatting sqref="P963">
    <cfRule type="dataBar" priority="32">
      <dataBar>
        <cfvo type="num" val="0"/>
        <cfvo type="num" val="1"/>
        <color rgb="FF63C384"/>
      </dataBar>
      <extLst>
        <ext xmlns:x14="http://schemas.microsoft.com/office/spreadsheetml/2009/9/main" uri="{B025F937-C7B1-47D3-B67F-A62EFF666E3E}">
          <x14:id>{79AC95CB-DD3F-4653-A211-AC31B0A3ABB1}</x14:id>
        </ext>
      </extLst>
    </cfRule>
  </conditionalFormatting>
  <conditionalFormatting sqref="P985">
    <cfRule type="dataBar" priority="31">
      <dataBar>
        <cfvo type="num" val="0"/>
        <cfvo type="num" val="1"/>
        <color rgb="FF63C384"/>
      </dataBar>
      <extLst>
        <ext xmlns:x14="http://schemas.microsoft.com/office/spreadsheetml/2009/9/main" uri="{B025F937-C7B1-47D3-B67F-A62EFF666E3E}">
          <x14:id>{25129CDA-4333-40DA-AAC3-597658DFBFDE}</x14:id>
        </ext>
      </extLst>
    </cfRule>
  </conditionalFormatting>
  <conditionalFormatting sqref="P1054">
    <cfRule type="dataBar" priority="30">
      <dataBar>
        <cfvo type="num" val="0"/>
        <cfvo type="num" val="1"/>
        <color rgb="FF63C384"/>
      </dataBar>
      <extLst>
        <ext xmlns:x14="http://schemas.microsoft.com/office/spreadsheetml/2009/9/main" uri="{B025F937-C7B1-47D3-B67F-A62EFF666E3E}">
          <x14:id>{6D510B34-883C-481F-8C14-7DA087B09F94}</x14:id>
        </ext>
      </extLst>
    </cfRule>
  </conditionalFormatting>
  <conditionalFormatting sqref="P1137">
    <cfRule type="dataBar" priority="29">
      <dataBar>
        <cfvo type="num" val="0"/>
        <cfvo type="num" val="1"/>
        <color rgb="FF63C384"/>
      </dataBar>
      <extLst>
        <ext xmlns:x14="http://schemas.microsoft.com/office/spreadsheetml/2009/9/main" uri="{B025F937-C7B1-47D3-B67F-A62EFF666E3E}">
          <x14:id>{65BD3ACF-20D9-42CA-A4C3-AEA5696C6442}</x14:id>
        </ext>
      </extLst>
    </cfRule>
  </conditionalFormatting>
  <conditionalFormatting sqref="P1196">
    <cfRule type="dataBar" priority="28">
      <dataBar>
        <cfvo type="num" val="0"/>
        <cfvo type="num" val="1"/>
        <color rgb="FF63C384"/>
      </dataBar>
      <extLst>
        <ext xmlns:x14="http://schemas.microsoft.com/office/spreadsheetml/2009/9/main" uri="{B025F937-C7B1-47D3-B67F-A62EFF666E3E}">
          <x14:id>{0940674E-04E9-471F-BB7F-2BD2FFDC63A8}</x14:id>
        </ext>
      </extLst>
    </cfRule>
  </conditionalFormatting>
  <conditionalFormatting sqref="P1214">
    <cfRule type="dataBar" priority="27">
      <dataBar>
        <cfvo type="num" val="0"/>
        <cfvo type="num" val="1"/>
        <color rgb="FF63C384"/>
      </dataBar>
      <extLst>
        <ext xmlns:x14="http://schemas.microsoft.com/office/spreadsheetml/2009/9/main" uri="{B025F937-C7B1-47D3-B67F-A62EFF666E3E}">
          <x14:id>{4320A109-8520-48BA-AE6F-0075FF440A44}</x14:id>
        </ext>
      </extLst>
    </cfRule>
  </conditionalFormatting>
  <conditionalFormatting sqref="P1222">
    <cfRule type="dataBar" priority="26">
      <dataBar>
        <cfvo type="num" val="0"/>
        <cfvo type="num" val="1"/>
        <color rgb="FF63C384"/>
      </dataBar>
      <extLst>
        <ext xmlns:x14="http://schemas.microsoft.com/office/spreadsheetml/2009/9/main" uri="{B025F937-C7B1-47D3-B67F-A62EFF666E3E}">
          <x14:id>{6DAB5EAC-732B-4E8C-A050-881E5ADAB0C2}</x14:id>
        </ext>
      </extLst>
    </cfRule>
  </conditionalFormatting>
  <conditionalFormatting sqref="P1224:P1314 P1217:P1218 P1220 P1209:P1212 P1204:P1207 P1199:P1202 P1173:P1194 P1171 P1143:P1156 P1159 P1112:P1135 P1141 P1096:P1097 P1092:P1094 P1083:P1090 P1073:P1081 P1069:P1071 P1058:P1067 P1037:P1052 P988:P1018 P979:P983 P971:P977 P966:P969 P956:P961 P945:P954 P935:P939 P943 P941 P928:P930 P881:P913 P854:P876 P849:P850 P841:P846 P835:P839 P831:P833 P826:P827 P829 P816:P824 P811:P814 P804:P806 P701:P722 P601:P604 P696 P608 P596:P599 P591:P594 P586:P589 P581:P584 P576:P579 P571:P574 P566:P569 P561:P564 P556:P559 P551:P554 P547:P549 P543:P545 P539:P541 P529:P532 P519:P522 P514:P517 P504:P507 P498:P502 P488:P491 P472:P475 P466:P469 P461:P464 P451:P454 P445:P449 P435:P443 P429:P433 P420:P422 P424 P415:P418 P410:P413 P405:P408 P398:P403 P391:P396 P384:P389 P379:P382 P374:P377 P369:P372 P358:P362 P364 P348:P356 P344:P346 P332 P232:P236 P225:P227 P211:P212 P216 P214 P200:P201 P205 P203 P195:P198 P186:P193 P182:P184 P173:P175 P180 P177 P170:P171 P161:P166 P168 P154:P159 P147:P152 P140:P145 P135:P138 P128:P133 P121:P126 P114:P119 P107:P112 P99:P105 P91:P97 P83:P89 P80:P81 P70:P71 P78 P75 P73 P67:P68 P57:P65 P53:P55 P51 P218:P222 P238:P242 P244:P248 P250:P254 P256:P260 P262:P266 P268:P272 P274:P278 P280:P284 P286:P290 P292:P296 P304:P308 P298:P302 P310:P314 P316:P320 P322:P326 P328:P330 P477:P479 P482:P485 P493:P495 P509:P511 P524:P526 P534:P536 P610 P612 P614 P616 P618 P620 P622 P624 P626 P628 P630 P632 P634 P636 P638 P640 P642 P644 P646 P648 P650 P652 P654 P656 P658 P660 P662 P664 P667 P669 P671 P673 P675 P677 P679 P681 P683 P685 P687 P690 P693 P724:P730 P732:P739 P741:P746 P748:P752 P754:P778 P780:P791 P793:P802 P915:P917 P919 P921:P926 P1020:P1035 P1099:P1100 P1102:P1110 P1161:P1168">
    <cfRule type="dataBar" priority="1">
      <dataBar>
        <cfvo type="num" val="0"/>
        <cfvo type="num" val="1"/>
        <color rgb="FF63C384"/>
      </dataBar>
      <extLst>
        <ext xmlns:x14="http://schemas.microsoft.com/office/spreadsheetml/2009/9/main" uri="{B025F937-C7B1-47D3-B67F-A62EFF666E3E}">
          <x14:id>{CC3EA25F-795C-4DC0-BE06-0BAD6DB4227B}</x14:id>
        </ext>
      </extLst>
    </cfRule>
  </conditionalFormatting>
  <conditionalFormatting sqref="P1317">
    <cfRule type="dataBar" priority="45">
      <dataBar>
        <cfvo type="num" val="0"/>
        <cfvo type="num" val="1"/>
        <color rgb="FF63C384"/>
      </dataBar>
      <extLst>
        <ext xmlns:x14="http://schemas.microsoft.com/office/spreadsheetml/2009/9/main" uri="{B025F937-C7B1-47D3-B67F-A62EFF666E3E}">
          <x14:id>{CA7DC21B-DD7B-4850-992D-F4408EDCF4E9}</x14:id>
        </ext>
      </extLst>
    </cfRule>
  </conditionalFormatting>
  <pageMargins left="0.23622047244094491" right="0.23622047244094491" top="0.74803149606299213" bottom="0.74803149606299213" header="0.31496062992125984" footer="0.31496062992125984"/>
  <pageSetup paperSize="9" scale="41" fitToHeight="22" orientation="landscape" r:id="rId1"/>
  <headerFooter>
    <oddFooter>&amp;CStrona &amp;P z &amp;N</oddFooter>
  </headerFooter>
  <rowBreaks count="10" manualBreakCount="10">
    <brk id="47" max="16" man="1"/>
    <brk id="170" max="16" man="1"/>
    <brk id="227" max="16" man="1"/>
    <brk id="345" max="16" man="1"/>
    <brk id="453" max="16" man="1"/>
    <brk id="524" max="16" man="1"/>
    <brk id="824" max="16" man="1"/>
    <brk id="847" max="16" man="1"/>
    <brk id="912" max="16" man="1"/>
    <brk id="1016" max="16" man="1"/>
  </rowBreaks>
  <colBreaks count="1" manualBreakCount="1">
    <brk id="17" max="1048575" man="1"/>
  </colBreaks>
  <drawing r:id="rId2"/>
  <extLst>
    <ext xmlns:x14="http://schemas.microsoft.com/office/spreadsheetml/2009/9/main" uri="{78C0D931-6437-407d-A8EE-F0AAD7539E65}">
      <x14:conditionalFormattings>
        <x14:conditionalFormatting xmlns:xm="http://schemas.microsoft.com/office/excel/2006/main">
          <x14:cfRule type="dataBar" id="{4A918DED-07F2-4E8B-9884-141EA1E8D65A}">
            <x14:dataBar minLength="0" maxLength="100" gradient="0">
              <x14:cfvo type="num">
                <xm:f>0</xm:f>
              </x14:cfvo>
              <x14:cfvo type="num">
                <xm:f>1</xm:f>
              </x14:cfvo>
              <x14:negativeFillColor rgb="FFFF0000"/>
              <x14:axisColor rgb="FF000000"/>
            </x14:dataBar>
          </x14:cfRule>
          <xm:sqref>P21:P46</xm:sqref>
        </x14:conditionalFormatting>
        <x14:conditionalFormatting xmlns:xm="http://schemas.microsoft.com/office/excel/2006/main">
          <x14:cfRule type="dataBar" id="{F7564BBC-D02D-4473-80CC-0814407C1980}">
            <x14:dataBar minLength="0" maxLength="100" gradient="0">
              <x14:cfvo type="num">
                <xm:f>0</xm:f>
              </x14:cfvo>
              <x14:cfvo type="num">
                <xm:f>1</xm:f>
              </x14:cfvo>
              <x14:negativeFillColor rgb="FFFF0000"/>
              <x14:axisColor rgb="FF000000"/>
            </x14:dataBar>
          </x14:cfRule>
          <xm:sqref>P47</xm:sqref>
        </x14:conditionalFormatting>
        <x14:conditionalFormatting xmlns:xm="http://schemas.microsoft.com/office/excel/2006/main">
          <x14:cfRule type="dataBar" id="{8B25C759-3A23-4519-8BD7-FD3374F56E62}">
            <x14:dataBar minLength="0" maxLength="100" gradient="0">
              <x14:cfvo type="num">
                <xm:f>0</xm:f>
              </x14:cfvo>
              <x14:cfvo type="num">
                <xm:f>1</xm:f>
              </x14:cfvo>
              <x14:negativeFillColor rgb="FFFF0000"/>
              <x14:axisColor rgb="FF000000"/>
            </x14:dataBar>
          </x14:cfRule>
          <xm:sqref>P49 P1219 P1216 P1208 P1203 P1198 P1169 P1157 P1139 P1111 P1101 P1098 P1056 P1036 P1019 P987 P927 P920 P918 P914 P880 P803 P792 P779 P753 P747 P740 P731 P723 P700 P605 P458 P450 P444 P434 P428 P423 P419 P414 P409 P404 P397 P390 P383 P378 P373 P368 P363 P357 P347 P343 P341 P336 P331 P327 P321 P315 P309 P303 P297 P291 P285 P279 P273 P267 P261 P255 P249 P243 P237 P231 P223 P217 P209 P178 P76</xm:sqref>
        </x14:conditionalFormatting>
        <x14:conditionalFormatting xmlns:xm="http://schemas.microsoft.com/office/excel/2006/main">
          <x14:cfRule type="dataBar" id="{2958988A-6BAA-4D78-82D2-A7615BD39A71}">
            <x14:dataBar minLength="0" maxLength="100" gradient="0">
              <x14:cfvo type="num">
                <xm:f>0</xm:f>
              </x14:cfvo>
              <x14:cfvo type="num">
                <xm:f>1</xm:f>
              </x14:cfvo>
              <x14:negativeFillColor rgb="FFFF0000"/>
              <x14:axisColor rgb="FF000000"/>
            </x14:dataBar>
          </x14:cfRule>
          <xm:sqref>P50</xm:sqref>
        </x14:conditionalFormatting>
        <x14:conditionalFormatting xmlns:xm="http://schemas.microsoft.com/office/excel/2006/main">
          <x14:cfRule type="dataBar" id="{DF0821D6-864C-4547-B333-C3C2E89DE897}">
            <x14:dataBar minLength="0" maxLength="100" gradient="0">
              <x14:cfvo type="num">
                <xm:f>0</xm:f>
              </x14:cfvo>
              <x14:cfvo type="num">
                <xm:f>1</xm:f>
              </x14:cfvo>
              <x14:negativeFillColor rgb="FFFF0000"/>
              <x14:axisColor rgb="FF000000"/>
            </x14:dataBar>
          </x14:cfRule>
          <xm:sqref>P206 P1315 P1221 P1213 P1195 P1136 P1053 P984 P962 P931 P877 P851 P807 P697 P455 P425 P365 P333 P228</xm:sqref>
        </x14:conditionalFormatting>
        <x14:conditionalFormatting xmlns:xm="http://schemas.microsoft.com/office/excel/2006/main">
          <x14:cfRule type="dataBar" id="{F102489F-D6A9-4FD7-8E69-C891A1C45918}">
            <x14:dataBar minLength="0" maxLength="100" gradient="0">
              <x14:cfvo type="num">
                <xm:f>0</xm:f>
              </x14:cfvo>
              <x14:cfvo type="num">
                <xm:f>1</xm:f>
              </x14:cfvo>
              <x14:negativeFillColor rgb="FFFF0000"/>
              <x14:axisColor rgb="FF000000"/>
            </x14:dataBar>
          </x14:cfRule>
          <xm:sqref>P207</xm:sqref>
        </x14:conditionalFormatting>
        <x14:conditionalFormatting xmlns:xm="http://schemas.microsoft.com/office/excel/2006/main">
          <x14:cfRule type="dataBar" id="{2F13BC4E-B02E-46F4-B3C8-C3E112F72954}">
            <x14:dataBar minLength="0" maxLength="100" gradient="0">
              <x14:cfvo type="num">
                <xm:f>0</xm:f>
              </x14:cfvo>
              <x14:cfvo type="num">
                <xm:f>1</xm:f>
              </x14:cfvo>
              <x14:negativeFillColor rgb="FFFF0000"/>
              <x14:axisColor rgb="FF000000"/>
            </x14:dataBar>
          </x14:cfRule>
          <xm:sqref>P229</xm:sqref>
        </x14:conditionalFormatting>
        <x14:conditionalFormatting xmlns:xm="http://schemas.microsoft.com/office/excel/2006/main">
          <x14:cfRule type="dataBar" id="{7F668CA2-5E5C-4313-B4F1-B682CE20728B}">
            <x14:dataBar minLength="0" maxLength="100" gradient="0">
              <x14:cfvo type="num">
                <xm:f>0</xm:f>
              </x14:cfvo>
              <x14:cfvo type="num">
                <xm:f>1</xm:f>
              </x14:cfvo>
              <x14:negativeFillColor rgb="FFFF0000"/>
              <x14:axisColor rgb="FF000000"/>
            </x14:dataBar>
          </x14:cfRule>
          <xm:sqref>P334</xm:sqref>
        </x14:conditionalFormatting>
        <x14:conditionalFormatting xmlns:xm="http://schemas.microsoft.com/office/excel/2006/main">
          <x14:cfRule type="dataBar" id="{BBBF56CB-9033-40FA-9FF5-8460E685E45A}">
            <x14:dataBar minLength="0" maxLength="100" gradient="0">
              <x14:cfvo type="num">
                <xm:f>0</xm:f>
              </x14:cfvo>
              <x14:cfvo type="num">
                <xm:f>1</xm:f>
              </x14:cfvo>
              <x14:negativeFillColor rgb="FFFF0000"/>
              <x14:axisColor rgb="FF000000"/>
            </x14:dataBar>
          </x14:cfRule>
          <xm:sqref>P337</xm:sqref>
        </x14:conditionalFormatting>
        <x14:conditionalFormatting xmlns:xm="http://schemas.microsoft.com/office/excel/2006/main">
          <x14:cfRule type="dataBar" id="{A1145BB5-F419-49EF-A9D6-4D68C4F682B0}">
            <x14:dataBar minLength="0" maxLength="100" gradient="0">
              <x14:cfvo type="num">
                <xm:f>0</xm:f>
              </x14:cfvo>
              <x14:cfvo type="num">
                <xm:f>1</xm:f>
              </x14:cfvo>
              <x14:negativeFillColor rgb="FFFF0000"/>
              <x14:axisColor rgb="FF000000"/>
            </x14:dataBar>
          </x14:cfRule>
          <xm:sqref>P366</xm:sqref>
        </x14:conditionalFormatting>
        <x14:conditionalFormatting xmlns:xm="http://schemas.microsoft.com/office/excel/2006/main">
          <x14:cfRule type="dataBar" id="{6FD22A16-16A1-4FBA-AEAD-AB68FA165F24}">
            <x14:dataBar minLength="0" maxLength="100" gradient="0">
              <x14:cfvo type="num">
                <xm:f>0</xm:f>
              </x14:cfvo>
              <x14:cfvo type="num">
                <xm:f>1</xm:f>
              </x14:cfvo>
              <x14:negativeFillColor rgb="FFFF0000"/>
              <x14:axisColor rgb="FF000000"/>
            </x14:dataBar>
          </x14:cfRule>
          <xm:sqref>P426</xm:sqref>
        </x14:conditionalFormatting>
        <x14:conditionalFormatting xmlns:xm="http://schemas.microsoft.com/office/excel/2006/main">
          <x14:cfRule type="dataBar" id="{2ED6D30B-4A5B-48F1-8DD5-C9DBD321A1F9}">
            <x14:dataBar minLength="0" maxLength="100" gradient="0">
              <x14:cfvo type="num">
                <xm:f>0</xm:f>
              </x14:cfvo>
              <x14:cfvo type="num">
                <xm:f>1</xm:f>
              </x14:cfvo>
              <x14:negativeFillColor rgb="FFFF0000"/>
              <x14:axisColor rgb="FF000000"/>
            </x14:dataBar>
          </x14:cfRule>
          <xm:sqref>P456</xm:sqref>
        </x14:conditionalFormatting>
        <x14:conditionalFormatting xmlns:xm="http://schemas.microsoft.com/office/excel/2006/main">
          <x14:cfRule type="dataBar" id="{253AC95F-1B5D-462D-99FC-E8446ABBFFEA}">
            <x14:dataBar minLength="0" maxLength="100" gradient="0">
              <x14:cfvo type="num">
                <xm:f>0</xm:f>
              </x14:cfvo>
              <x14:cfvo type="num">
                <xm:f>1</xm:f>
              </x14:cfvo>
              <x14:negativeFillColor rgb="FFFF0000"/>
              <x14:axisColor rgb="FF000000"/>
            </x14:dataBar>
          </x14:cfRule>
          <xm:sqref>P537:P538 P1172 P1170 P1160 P1158 P1142 P1140 P1095 P1091 P1082 P1072 P1068 P1057 P978 P970 P965 P955 P944 P942 P940 P934 P848 P840 P834 P830 P828 P825 P815 P810 P694 P691 P688 P665 P606 P600 P595 P590 P585 P580 P575 P570 P565 P560 P555 P550 P546 P542 P527:P528 P533 P512:P513 P523 P518 P496:P497 P508 P503 P486:P487 P492 P480:P481 P470:P471 P476 P459:P460 P465 P52 P224 P215 P213 P210 P204 P202 P199 P194 P185 P181 P179 P176 P172 P169 P167 P160 P153 P146 P139 P134 P127 P120 P113 P106 P98 P90 P82 P79 P77 P74 P72 P69 P66 P56</xm:sqref>
        </x14:conditionalFormatting>
        <x14:conditionalFormatting xmlns:xm="http://schemas.microsoft.com/office/excel/2006/main">
          <x14:cfRule type="dataBar" id="{8B942EC3-2071-458B-B77E-99EC73E490A8}">
            <x14:dataBar minLength="0" maxLength="100" gradient="0">
              <x14:cfvo type="num">
                <xm:f>0</xm:f>
              </x14:cfvo>
              <x14:cfvo type="num">
                <xm:f>1</xm:f>
              </x14:cfvo>
              <x14:negativeFillColor rgb="FFFF0000"/>
              <x14:axisColor rgb="FF000000"/>
            </x14:dataBar>
          </x14:cfRule>
          <xm:sqref>P695 P607 P609 P611 P613 P615 P617 P619 P621 P623 P625 P627 P629 P631 P633 P635 P637 P639 P641 P643 P645 P647 P649 P651 P653 P655 P657 P659 P661 P663 P666 P668 P670 P672 P674 P676 P678 P680 P682 P684 P686 P689 P692</xm:sqref>
        </x14:conditionalFormatting>
        <x14:conditionalFormatting xmlns:xm="http://schemas.microsoft.com/office/excel/2006/main">
          <x14:cfRule type="dataBar" id="{D7A884B5-FCF5-4F1F-AF6A-59F461C36793}">
            <x14:dataBar minLength="0" maxLength="100" gradient="0">
              <x14:cfvo type="num">
                <xm:f>0</xm:f>
              </x14:cfvo>
              <x14:cfvo type="num">
                <xm:f>1</xm:f>
              </x14:cfvo>
              <x14:negativeFillColor rgb="FFFF0000"/>
              <x14:axisColor rgb="FF000000"/>
            </x14:dataBar>
          </x14:cfRule>
          <xm:sqref>P698</xm:sqref>
        </x14:conditionalFormatting>
        <x14:conditionalFormatting xmlns:xm="http://schemas.microsoft.com/office/excel/2006/main">
          <x14:cfRule type="dataBar" id="{55290E40-458B-4813-B0FC-AFF01CBFE4D9}">
            <x14:dataBar minLength="0" maxLength="100" gradient="0">
              <x14:cfvo type="num">
                <xm:f>0</xm:f>
              </x14:cfvo>
              <x14:cfvo type="num">
                <xm:f>1</xm:f>
              </x14:cfvo>
              <x14:negativeFillColor rgb="FFFF0000"/>
              <x14:axisColor rgb="FF000000"/>
            </x14:dataBar>
          </x14:cfRule>
          <xm:sqref>P808</xm:sqref>
        </x14:conditionalFormatting>
        <x14:conditionalFormatting xmlns:xm="http://schemas.microsoft.com/office/excel/2006/main">
          <x14:cfRule type="dataBar" id="{AF79EB99-42E5-4A8E-B314-B47E54071BAA}">
            <x14:dataBar minLength="0" maxLength="100" gradient="0">
              <x14:cfvo type="num">
                <xm:f>0</xm:f>
              </x14:cfvo>
              <x14:cfvo type="num">
                <xm:f>1</xm:f>
              </x14:cfvo>
              <x14:negativeFillColor rgb="FFFF0000"/>
              <x14:axisColor rgb="FF000000"/>
            </x14:dataBar>
          </x14:cfRule>
          <xm:sqref>P847 P342 P338:P340</xm:sqref>
        </x14:conditionalFormatting>
        <x14:conditionalFormatting xmlns:xm="http://schemas.microsoft.com/office/excel/2006/main">
          <x14:cfRule type="dataBar" id="{EB0E4FDF-142F-4FC6-9988-C6359FBC4D25}">
            <x14:dataBar minLength="0" maxLength="100" gradient="0">
              <x14:cfvo type="num">
                <xm:f>0</xm:f>
              </x14:cfvo>
              <x14:cfvo type="num">
                <xm:f>1</xm:f>
              </x14:cfvo>
              <x14:negativeFillColor rgb="FFFF0000"/>
              <x14:axisColor rgb="FF000000"/>
            </x14:dataBar>
          </x14:cfRule>
          <xm:sqref>P852</xm:sqref>
        </x14:conditionalFormatting>
        <x14:conditionalFormatting xmlns:xm="http://schemas.microsoft.com/office/excel/2006/main">
          <x14:cfRule type="dataBar" id="{632C7D49-2FDA-4432-A38D-39999FCA8CC3}">
            <x14:dataBar minLength="0" maxLength="100" gradient="0">
              <x14:cfvo type="num">
                <xm:f>0</xm:f>
              </x14:cfvo>
              <x14:cfvo type="num">
                <xm:f>1</xm:f>
              </x14:cfvo>
              <x14:negativeFillColor rgb="FFFF0000"/>
              <x14:axisColor rgb="FF000000"/>
            </x14:dataBar>
          </x14:cfRule>
          <xm:sqref>P878</xm:sqref>
        </x14:conditionalFormatting>
        <x14:conditionalFormatting xmlns:xm="http://schemas.microsoft.com/office/excel/2006/main">
          <x14:cfRule type="dataBar" id="{4B8666AD-A1F3-4B6D-9123-173DADE01347}">
            <x14:dataBar minLength="0" maxLength="100" gradient="0">
              <x14:cfvo type="num">
                <xm:f>0</xm:f>
              </x14:cfvo>
              <x14:cfvo type="num">
                <xm:f>1</xm:f>
              </x14:cfvo>
              <x14:negativeFillColor rgb="FFFF0000"/>
              <x14:axisColor rgb="FF000000"/>
            </x14:dataBar>
          </x14:cfRule>
          <xm:sqref>P932</xm:sqref>
        </x14:conditionalFormatting>
        <x14:conditionalFormatting xmlns:xm="http://schemas.microsoft.com/office/excel/2006/main">
          <x14:cfRule type="dataBar" id="{79AC95CB-DD3F-4653-A211-AC31B0A3ABB1}">
            <x14:dataBar minLength="0" maxLength="100" gradient="0">
              <x14:cfvo type="num">
                <xm:f>0</xm:f>
              </x14:cfvo>
              <x14:cfvo type="num">
                <xm:f>1</xm:f>
              </x14:cfvo>
              <x14:negativeFillColor rgb="FFFF0000"/>
              <x14:axisColor rgb="FF000000"/>
            </x14:dataBar>
          </x14:cfRule>
          <xm:sqref>P963</xm:sqref>
        </x14:conditionalFormatting>
        <x14:conditionalFormatting xmlns:xm="http://schemas.microsoft.com/office/excel/2006/main">
          <x14:cfRule type="dataBar" id="{25129CDA-4333-40DA-AAC3-597658DFBFDE}">
            <x14:dataBar minLength="0" maxLength="100" gradient="0">
              <x14:cfvo type="num">
                <xm:f>0</xm:f>
              </x14:cfvo>
              <x14:cfvo type="num">
                <xm:f>1</xm:f>
              </x14:cfvo>
              <x14:negativeFillColor rgb="FFFF0000"/>
              <x14:axisColor rgb="FF000000"/>
            </x14:dataBar>
          </x14:cfRule>
          <xm:sqref>P985</xm:sqref>
        </x14:conditionalFormatting>
        <x14:conditionalFormatting xmlns:xm="http://schemas.microsoft.com/office/excel/2006/main">
          <x14:cfRule type="dataBar" id="{6D510B34-883C-481F-8C14-7DA087B09F94}">
            <x14:dataBar minLength="0" maxLength="100" gradient="0">
              <x14:cfvo type="num">
                <xm:f>0</xm:f>
              </x14:cfvo>
              <x14:cfvo type="num">
                <xm:f>1</xm:f>
              </x14:cfvo>
              <x14:negativeFillColor rgb="FFFF0000"/>
              <x14:axisColor rgb="FF000000"/>
            </x14:dataBar>
          </x14:cfRule>
          <xm:sqref>P1054</xm:sqref>
        </x14:conditionalFormatting>
        <x14:conditionalFormatting xmlns:xm="http://schemas.microsoft.com/office/excel/2006/main">
          <x14:cfRule type="dataBar" id="{65BD3ACF-20D9-42CA-A4C3-AEA5696C6442}">
            <x14:dataBar minLength="0" maxLength="100" gradient="0">
              <x14:cfvo type="num">
                <xm:f>0</xm:f>
              </x14:cfvo>
              <x14:cfvo type="num">
                <xm:f>1</xm:f>
              </x14:cfvo>
              <x14:negativeFillColor rgb="FFFF0000"/>
              <x14:axisColor rgb="FF000000"/>
            </x14:dataBar>
          </x14:cfRule>
          <xm:sqref>P1137</xm:sqref>
        </x14:conditionalFormatting>
        <x14:conditionalFormatting xmlns:xm="http://schemas.microsoft.com/office/excel/2006/main">
          <x14:cfRule type="dataBar" id="{0940674E-04E9-471F-BB7F-2BD2FFDC63A8}">
            <x14:dataBar minLength="0" maxLength="100" gradient="0">
              <x14:cfvo type="num">
                <xm:f>0</xm:f>
              </x14:cfvo>
              <x14:cfvo type="num">
                <xm:f>1</xm:f>
              </x14:cfvo>
              <x14:negativeFillColor rgb="FFFF0000"/>
              <x14:axisColor rgb="FF000000"/>
            </x14:dataBar>
          </x14:cfRule>
          <xm:sqref>P1196</xm:sqref>
        </x14:conditionalFormatting>
        <x14:conditionalFormatting xmlns:xm="http://schemas.microsoft.com/office/excel/2006/main">
          <x14:cfRule type="dataBar" id="{4320A109-8520-48BA-AE6F-0075FF440A44}">
            <x14:dataBar minLength="0" maxLength="100" gradient="0">
              <x14:cfvo type="num">
                <xm:f>0</xm:f>
              </x14:cfvo>
              <x14:cfvo type="num">
                <xm:f>1</xm:f>
              </x14:cfvo>
              <x14:negativeFillColor rgb="FFFF0000"/>
              <x14:axisColor rgb="FF000000"/>
            </x14:dataBar>
          </x14:cfRule>
          <xm:sqref>P1214</xm:sqref>
        </x14:conditionalFormatting>
        <x14:conditionalFormatting xmlns:xm="http://schemas.microsoft.com/office/excel/2006/main">
          <x14:cfRule type="dataBar" id="{6DAB5EAC-732B-4E8C-A050-881E5ADAB0C2}">
            <x14:dataBar minLength="0" maxLength="100" gradient="0">
              <x14:cfvo type="num">
                <xm:f>0</xm:f>
              </x14:cfvo>
              <x14:cfvo type="num">
                <xm:f>1</xm:f>
              </x14:cfvo>
              <x14:negativeFillColor rgb="FFFF0000"/>
              <x14:axisColor rgb="FF000000"/>
            </x14:dataBar>
          </x14:cfRule>
          <xm:sqref>P1222</xm:sqref>
        </x14:conditionalFormatting>
        <x14:conditionalFormatting xmlns:xm="http://schemas.microsoft.com/office/excel/2006/main">
          <x14:cfRule type="dataBar" id="{CC3EA25F-795C-4DC0-BE06-0BAD6DB4227B}">
            <x14:dataBar minLength="0" maxLength="100" gradient="0">
              <x14:cfvo type="num">
                <xm:f>0</xm:f>
              </x14:cfvo>
              <x14:cfvo type="num">
                <xm:f>1</xm:f>
              </x14:cfvo>
              <x14:negativeFillColor rgb="FFFF0000"/>
              <x14:axisColor rgb="FF000000"/>
            </x14:dataBar>
          </x14:cfRule>
          <xm:sqref>P1224:P1314 P1217:P1218 P1220 P1209:P1212 P1204:P1207 P1199:P1202 P1173:P1194 P1171 P1143:P1156 P1159 P1112:P1135 P1141 P1096:P1097 P1092:P1094 P1083:P1090 P1073:P1081 P1069:P1071 P1058:P1067 P1037:P1052 P988:P1018 P979:P983 P971:P977 P966:P969 P956:P961 P945:P954 P935:P939 P943 P941 P928:P930 P881:P913 P854:P876 P849:P850 P841:P846 P835:P839 P831:P833 P826:P827 P829 P816:P824 P811:P814 P804:P806 P701:P722 P601:P604 P696 P608 P596:P599 P591:P594 P586:P589 P581:P584 P576:P579 P571:P574 P566:P569 P561:P564 P556:P559 P551:P554 P547:P549 P543:P545 P539:P541 P529:P532 P519:P522 P514:P517 P504:P507 P498:P502 P488:P491 P472:P475 P466:P469 P461:P464 P451:P454 P445:P449 P435:P443 P429:P433 P420:P422 P424 P415:P418 P410:P413 P405:P408 P398:P403 P391:P396 P384:P389 P379:P382 P374:P377 P369:P372 P358:P362 P364 P348:P356 P344:P346 P332 P232:P236 P225:P227 P211:P212 P216 P214 P200:P201 P205 P203 P195:P198 P186:P193 P182:P184 P173:P175 P180 P177 P170:P171 P161:P166 P168 P154:P159 P147:P152 P140:P145 P135:P138 P128:P133 P121:P126 P114:P119 P107:P112 P99:P105 P91:P97 P83:P89 P80:P81 P70:P71 P78 P75 P73 P67:P68 P57:P65 P53:P55 P51 P218:P222 P238:P242 P244:P248 P250:P254 P256:P260 P262:P266 P268:P272 P274:P278 P280:P284 P286:P290 P292:P296 P304:P308 P298:P302 P310:P314 P316:P320 P322:P326 P328:P330 P477:P479 P482:P485 P493:P495 P509:P511 P524:P526 P534:P536 P610 P612 P614 P616 P618 P620 P622 P624 P626 P628 P630 P632 P634 P636 P638 P640 P642 P644 P646 P648 P650 P652 P654 P656 P658 P660 P662 P664 P667 P669 P671 P673 P675 P677 P679 P681 P683 P685 P687 P690 P693 P724:P730 P732:P739 P741:P746 P748:P752 P754:P778 P780:P791 P793:P802 P915:P917 P919 P921:P926 P1020:P1035 P1099:P1100 P1102:P1110 P1161:P1168</xm:sqref>
        </x14:conditionalFormatting>
        <x14:conditionalFormatting xmlns:xm="http://schemas.microsoft.com/office/excel/2006/main">
          <x14:cfRule type="dataBar" id="{CA7DC21B-DD7B-4850-992D-F4408EDCF4E9}">
            <x14:dataBar minLength="0" maxLength="100" gradient="0">
              <x14:cfvo type="num">
                <xm:f>0</xm:f>
              </x14:cfvo>
              <x14:cfvo type="num">
                <xm:f>1</xm:f>
              </x14:cfvo>
              <x14:negativeFillColor rgb="FFFF0000"/>
              <x14:axisColor rgb="FF000000"/>
            </x14:dataBar>
          </x14:cfRule>
          <xm:sqref>P1317</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38939E-03A0-4D12-9964-91B0C7C75AF2}">
  <dimension ref="A1:R15"/>
  <sheetViews>
    <sheetView topLeftCell="B2" workbookViewId="0">
      <selection activeCell="F22" sqref="F22"/>
    </sheetView>
  </sheetViews>
  <sheetFormatPr defaultRowHeight="15"/>
  <cols>
    <col min="1" max="1" width="5.7109375" hidden="1" customWidth="1"/>
    <col min="3" max="3" width="13.85546875" customWidth="1"/>
    <col min="4" max="4" width="20.140625" customWidth="1"/>
    <col min="5" max="5" width="13.7109375" customWidth="1"/>
    <col min="6" max="6" width="57.5703125" customWidth="1"/>
    <col min="7" max="7" width="17.140625" customWidth="1"/>
    <col min="8" max="8" width="17.5703125" customWidth="1"/>
    <col min="9" max="9" width="20.85546875" customWidth="1"/>
    <col min="10" max="10" width="18.140625" customWidth="1"/>
    <col min="11" max="16" width="23.5703125" customWidth="1"/>
    <col min="17" max="17" width="21.28515625" customWidth="1"/>
    <col min="18" max="18" width="21.85546875" customWidth="1"/>
  </cols>
  <sheetData>
    <row r="1" spans="1:18">
      <c r="A1" s="288"/>
      <c r="B1" s="288"/>
      <c r="C1" s="311"/>
      <c r="D1" s="288"/>
      <c r="E1" s="288"/>
      <c r="F1" s="288"/>
      <c r="G1" s="311"/>
      <c r="H1" s="311"/>
      <c r="I1" s="311"/>
      <c r="J1" s="288"/>
      <c r="K1" s="288"/>
      <c r="L1" s="288"/>
      <c r="M1" s="288"/>
      <c r="N1" s="288"/>
      <c r="O1" s="288"/>
      <c r="P1" s="288"/>
      <c r="Q1" s="288"/>
      <c r="R1" s="288"/>
    </row>
    <row r="2" spans="1:18" ht="33.75" customHeight="1">
      <c r="A2" s="982" t="s">
        <v>3000</v>
      </c>
      <c r="B2" s="982"/>
      <c r="C2" s="982"/>
      <c r="D2" s="982"/>
      <c r="E2" s="982"/>
      <c r="F2" s="982"/>
      <c r="G2" s="982"/>
      <c r="H2" s="982"/>
      <c r="I2" s="982"/>
      <c r="J2" s="982"/>
      <c r="K2" s="982"/>
      <c r="L2" s="982"/>
      <c r="M2" s="982"/>
      <c r="N2" s="982"/>
      <c r="O2" s="982"/>
      <c r="P2" s="982"/>
      <c r="Q2" s="982"/>
      <c r="R2" s="982"/>
    </row>
    <row r="3" spans="1:18" ht="15" customHeight="1">
      <c r="A3" s="969" t="s">
        <v>2085</v>
      </c>
      <c r="B3" s="969"/>
      <c r="C3" s="969"/>
      <c r="D3" s="983"/>
      <c r="E3" s="983"/>
      <c r="F3" s="983"/>
      <c r="G3" s="983"/>
      <c r="H3" s="983"/>
      <c r="I3" s="983"/>
      <c r="J3" s="983"/>
      <c r="K3" s="983"/>
      <c r="L3" s="983"/>
      <c r="M3" s="983"/>
      <c r="N3" s="983"/>
      <c r="O3" s="721" t="s">
        <v>2086</v>
      </c>
      <c r="P3" s="967" t="s">
        <v>2087</v>
      </c>
      <c r="Q3" s="967"/>
      <c r="R3" s="967"/>
    </row>
    <row r="4" spans="1:18">
      <c r="A4" s="292"/>
      <c r="B4" s="292"/>
      <c r="C4" s="314"/>
      <c r="D4" s="293"/>
      <c r="E4" s="293"/>
      <c r="F4" s="293"/>
      <c r="G4" s="297"/>
      <c r="H4" s="297"/>
      <c r="I4" s="297"/>
      <c r="J4" s="302"/>
      <c r="K4" s="302"/>
      <c r="L4" s="302"/>
      <c r="M4" s="295"/>
      <c r="N4" s="295"/>
      <c r="O4" s="721"/>
      <c r="P4" s="726"/>
      <c r="Q4" s="727"/>
      <c r="R4" s="728"/>
    </row>
    <row r="5" spans="1:18">
      <c r="A5" s="984" t="s">
        <v>3066</v>
      </c>
      <c r="B5" s="984"/>
      <c r="C5" s="984"/>
      <c r="D5" s="984"/>
      <c r="E5" s="984"/>
      <c r="F5" s="984"/>
      <c r="G5" s="984"/>
      <c r="H5" s="984"/>
      <c r="I5" s="984"/>
      <c r="J5" s="984"/>
      <c r="K5" s="984"/>
      <c r="L5" s="984"/>
      <c r="M5" s="984"/>
      <c r="N5" s="295"/>
      <c r="O5" s="946" t="s">
        <v>2088</v>
      </c>
      <c r="P5" s="967"/>
      <c r="Q5" s="967"/>
      <c r="R5" s="967"/>
    </row>
    <row r="6" spans="1:18">
      <c r="A6" s="292"/>
      <c r="B6" s="292"/>
      <c r="C6" s="314"/>
      <c r="D6" s="293"/>
      <c r="E6" s="293"/>
      <c r="F6" s="293"/>
      <c r="G6" s="297"/>
      <c r="H6" s="297"/>
      <c r="I6" s="297"/>
      <c r="J6" s="302"/>
      <c r="K6" s="302"/>
      <c r="L6" s="302"/>
      <c r="M6" s="295"/>
      <c r="N6" s="295"/>
      <c r="O6" s="946"/>
      <c r="P6" s="967"/>
      <c r="Q6" s="967"/>
      <c r="R6" s="967"/>
    </row>
    <row r="7" spans="1:18" ht="20.25">
      <c r="A7" s="315">
        <v>1</v>
      </c>
      <c r="B7" s="315"/>
      <c r="C7" s="963" t="str">
        <f>Zbiorczy!A7</f>
        <v>Rekomendacja Zapłaty nr …</v>
      </c>
      <c r="D7" s="963"/>
      <c r="E7" s="963"/>
      <c r="F7" s="963"/>
      <c r="G7" s="316"/>
      <c r="H7" s="316"/>
      <c r="I7" s="316"/>
      <c r="J7" s="315"/>
      <c r="K7" s="315"/>
      <c r="L7" s="315"/>
      <c r="M7" s="315"/>
      <c r="N7" s="302"/>
      <c r="O7" s="946"/>
      <c r="P7" s="967"/>
      <c r="Q7" s="967"/>
      <c r="R7" s="967"/>
    </row>
    <row r="8" spans="1:18">
      <c r="A8" s="300">
        <v>45359</v>
      </c>
      <c r="B8" s="300"/>
      <c r="C8" s="964">
        <f>Zbiorczy!A8</f>
        <v>0</v>
      </c>
      <c r="D8" s="964"/>
      <c r="E8" s="964"/>
      <c r="F8" s="964"/>
      <c r="G8" s="317"/>
      <c r="H8" s="317"/>
      <c r="I8" s="317"/>
      <c r="J8" s="300"/>
      <c r="K8" s="300"/>
      <c r="L8" s="300"/>
      <c r="M8" s="300"/>
      <c r="N8" s="302"/>
      <c r="O8" s="946"/>
      <c r="P8" s="967"/>
      <c r="Q8" s="967"/>
      <c r="R8" s="967"/>
    </row>
    <row r="9" spans="1:18">
      <c r="A9" s="301">
        <v>45363</v>
      </c>
      <c r="B9" s="301"/>
      <c r="C9" s="965">
        <f>Zbiorczy!A9</f>
        <v>0</v>
      </c>
      <c r="D9" s="965"/>
      <c r="E9" s="965"/>
      <c r="F9" s="965"/>
      <c r="G9" s="318"/>
      <c r="H9" s="318"/>
      <c r="I9" s="318"/>
      <c r="J9" s="301"/>
      <c r="K9" s="301"/>
      <c r="L9" s="301"/>
      <c r="M9" s="301"/>
      <c r="N9" s="302"/>
      <c r="O9" s="722"/>
      <c r="P9" s="729"/>
      <c r="Q9" s="729"/>
      <c r="R9" s="730"/>
    </row>
    <row r="10" spans="1:18">
      <c r="A10" s="304"/>
      <c r="B10" s="304"/>
      <c r="C10" s="319"/>
      <c r="D10" s="304"/>
      <c r="E10" s="304"/>
      <c r="F10" s="291"/>
      <c r="G10" s="297"/>
      <c r="H10" s="297"/>
      <c r="I10" s="297"/>
      <c r="J10" s="302"/>
      <c r="K10" s="302"/>
      <c r="L10" s="302"/>
      <c r="M10" s="302"/>
      <c r="N10" s="302"/>
      <c r="O10" s="946" t="s">
        <v>2089</v>
      </c>
      <c r="P10" s="967"/>
      <c r="Q10" s="967"/>
      <c r="R10" s="967"/>
    </row>
    <row r="11" spans="1:18">
      <c r="A11" s="320">
        <v>45363</v>
      </c>
      <c r="B11" s="320"/>
      <c r="C11" s="966" t="str">
        <f>Zbiorczy!A11</f>
        <v>Data przedłożenia Wykonawcy</v>
      </c>
      <c r="D11" s="966"/>
      <c r="E11" s="966"/>
      <c r="F11" s="966"/>
      <c r="G11" s="321"/>
      <c r="H11" s="321"/>
      <c r="I11" s="321"/>
      <c r="J11" s="320"/>
      <c r="K11" s="320"/>
      <c r="L11" s="320"/>
      <c r="M11" s="320"/>
      <c r="N11" s="302"/>
      <c r="O11" s="946"/>
      <c r="P11" s="967"/>
      <c r="Q11" s="967"/>
      <c r="R11" s="967"/>
    </row>
    <row r="12" spans="1:18" ht="15.75" thickBot="1">
      <c r="A12" s="307"/>
      <c r="B12" s="307"/>
      <c r="C12" s="297"/>
      <c r="D12" s="294"/>
      <c r="E12" s="291"/>
      <c r="F12" s="307"/>
      <c r="G12" s="297"/>
      <c r="H12" s="297"/>
      <c r="I12" s="297"/>
      <c r="J12" s="302"/>
      <c r="K12" s="302"/>
      <c r="L12" s="302"/>
      <c r="M12" s="302"/>
      <c r="N12" s="302"/>
      <c r="O12" s="946"/>
      <c r="P12" s="967"/>
      <c r="Q12" s="967"/>
      <c r="R12" s="967"/>
    </row>
    <row r="13" spans="1:18" ht="15" customHeight="1">
      <c r="A13" s="307"/>
      <c r="B13" s="1033" t="s">
        <v>3027</v>
      </c>
      <c r="C13" s="1033" t="s">
        <v>3028</v>
      </c>
      <c r="D13" s="1033" t="s">
        <v>3029</v>
      </c>
      <c r="E13" s="1099" t="s">
        <v>3030</v>
      </c>
      <c r="F13" s="1031" t="s">
        <v>3031</v>
      </c>
      <c r="G13" s="1102" t="s">
        <v>3032</v>
      </c>
      <c r="H13" s="1103"/>
      <c r="I13" s="1103"/>
      <c r="J13" s="1102" t="s">
        <v>3031</v>
      </c>
      <c r="K13" s="1103"/>
      <c r="L13" s="1104"/>
      <c r="M13" s="308"/>
      <c r="N13" s="291"/>
      <c r="O13" s="946"/>
      <c r="P13" s="967"/>
      <c r="Q13" s="967"/>
      <c r="R13" s="967"/>
    </row>
    <row r="14" spans="1:18" ht="50.25" customHeight="1" thickBot="1">
      <c r="B14" s="1034"/>
      <c r="C14" s="1034"/>
      <c r="D14" s="1034"/>
      <c r="E14" s="1100"/>
      <c r="F14" s="1101"/>
      <c r="G14" s="866" t="s">
        <v>25</v>
      </c>
      <c r="H14" s="866" t="s">
        <v>26</v>
      </c>
      <c r="I14" s="866" t="s">
        <v>2984</v>
      </c>
      <c r="J14" s="866" t="s">
        <v>25</v>
      </c>
      <c r="K14" s="866" t="s">
        <v>26</v>
      </c>
      <c r="L14" s="867" t="s">
        <v>2984</v>
      </c>
    </row>
    <row r="15" spans="1:18" ht="16.5" thickTop="1" thickBot="1">
      <c r="B15" s="2">
        <v>1</v>
      </c>
      <c r="C15" s="2">
        <v>2</v>
      </c>
      <c r="D15" s="2">
        <v>3</v>
      </c>
      <c r="E15" s="2">
        <v>4</v>
      </c>
      <c r="F15" s="2">
        <v>5</v>
      </c>
      <c r="G15" s="2">
        <v>6</v>
      </c>
      <c r="H15" s="2">
        <v>7</v>
      </c>
      <c r="I15" s="2">
        <v>8</v>
      </c>
      <c r="J15" s="2">
        <v>9</v>
      </c>
      <c r="K15" s="2">
        <v>10</v>
      </c>
      <c r="L15" s="2">
        <v>11</v>
      </c>
    </row>
  </sheetData>
  <mergeCells count="20">
    <mergeCell ref="G13:I13"/>
    <mergeCell ref="J13:L13"/>
    <mergeCell ref="C9:F9"/>
    <mergeCell ref="O10:O13"/>
    <mergeCell ref="P10:R13"/>
    <mergeCell ref="C11:F11"/>
    <mergeCell ref="B13:B14"/>
    <mergeCell ref="C13:C14"/>
    <mergeCell ref="D13:D14"/>
    <mergeCell ref="E13:E14"/>
    <mergeCell ref="F13:F14"/>
    <mergeCell ref="A2:R2"/>
    <mergeCell ref="A3:C3"/>
    <mergeCell ref="D3:N3"/>
    <mergeCell ref="P3:R3"/>
    <mergeCell ref="A5:M5"/>
    <mergeCell ref="O5:O8"/>
    <mergeCell ref="P5:R8"/>
    <mergeCell ref="C7:F7"/>
    <mergeCell ref="C8:F8"/>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FF8698-1673-4EBD-B62C-1164C5EBD281}">
  <sheetPr>
    <pageSetUpPr fitToPage="1"/>
  </sheetPr>
  <dimension ref="A1:AI58"/>
  <sheetViews>
    <sheetView view="pageBreakPreview" topLeftCell="A12" zoomScale="70" zoomScaleNormal="100" zoomScaleSheetLayoutView="70" zoomScalePageLayoutView="60" workbookViewId="0">
      <selection activeCell="B39" sqref="B39"/>
    </sheetView>
  </sheetViews>
  <sheetFormatPr defaultColWidth="8.85546875" defaultRowHeight="15"/>
  <cols>
    <col min="1" max="1" width="14.7109375" style="5" customWidth="1"/>
    <col min="2" max="2" width="15.28515625" style="5" customWidth="1"/>
    <col min="3" max="3" width="18.140625" style="5" customWidth="1"/>
    <col min="4" max="12" width="15.7109375" style="5" customWidth="1"/>
    <col min="13" max="13" width="18.140625" style="5" customWidth="1"/>
    <col min="14" max="15" width="20" style="5" customWidth="1"/>
    <col min="16" max="16" width="2.7109375" style="5" customWidth="1"/>
    <col min="17" max="17" width="14.7109375" customWidth="1"/>
    <col min="18" max="18" width="15.28515625" customWidth="1"/>
    <col min="19" max="19" width="18.140625" customWidth="1"/>
    <col min="20" max="25" width="15.7109375" customWidth="1"/>
    <col min="26" max="28" width="15.7109375" style="5" customWidth="1"/>
    <col min="29" max="29" width="18.140625" style="5" customWidth="1"/>
    <col min="30" max="35" width="20.140625" style="5" customWidth="1"/>
    <col min="36" max="16384" width="8.85546875" style="5"/>
  </cols>
  <sheetData>
    <row r="1" spans="1:35" ht="76.5" customHeight="1"/>
    <row r="2" spans="1:35" s="208" customFormat="1" ht="50.45" customHeight="1">
      <c r="A2" s="1105" t="str">
        <f>_xlfn.CONCAT("Tabela rozliczenia Waloryzacji zgodnie z § 10 - ","''Waloryzacja Wynagrodzenia - zmiana ceny materiałów i kosztów'' dla Rozliczenia Przejściowego nr ",A7)</f>
        <v>Tabela rozliczenia Waloryzacji zgodnie z § 10 - ''Waloryzacja Wynagrodzenia - zmiana ceny materiałów i kosztów'' dla Rozliczenia Przejściowego nr Rekomendacja Zapłaty nr …</v>
      </c>
      <c r="B2" s="1105"/>
      <c r="C2" s="1105"/>
      <c r="D2" s="1105"/>
      <c r="E2" s="1105"/>
      <c r="F2" s="1105"/>
      <c r="G2" s="1105"/>
      <c r="H2" s="1105"/>
      <c r="I2" s="1105"/>
      <c r="J2" s="1105"/>
      <c r="K2" s="1105"/>
      <c r="L2" s="1105"/>
      <c r="M2" s="1105"/>
      <c r="N2" s="1105"/>
      <c r="O2" s="1105"/>
      <c r="Q2"/>
      <c r="R2"/>
      <c r="S2"/>
      <c r="T2"/>
      <c r="U2"/>
      <c r="V2"/>
      <c r="W2"/>
      <c r="X2"/>
      <c r="Y2"/>
    </row>
    <row r="3" spans="1:35" s="208" customFormat="1" ht="69.75" customHeight="1">
      <c r="A3" s="1106" t="s">
        <v>2085</v>
      </c>
      <c r="B3" s="1106"/>
      <c r="C3" s="1107"/>
      <c r="D3" s="1107"/>
      <c r="E3" s="1107"/>
      <c r="F3" s="1107"/>
      <c r="G3" s="1107"/>
      <c r="H3" s="1107"/>
      <c r="I3" s="1107"/>
      <c r="J3" s="1107"/>
      <c r="K3" s="1107"/>
      <c r="L3" s="1107"/>
      <c r="M3" s="1107"/>
      <c r="P3" s="210"/>
      <c r="Q3"/>
      <c r="R3" s="790" t="s">
        <v>2086</v>
      </c>
      <c r="S3" s="1108" t="s">
        <v>2087</v>
      </c>
      <c r="T3" s="1108"/>
      <c r="U3" s="1108"/>
      <c r="V3"/>
      <c r="W3"/>
      <c r="X3"/>
      <c r="Y3"/>
    </row>
    <row r="4" spans="1:35" s="208" customFormat="1" ht="18.75">
      <c r="A4" s="791"/>
      <c r="B4" s="792"/>
      <c r="C4" s="792"/>
      <c r="D4" s="792"/>
      <c r="E4" s="792"/>
      <c r="F4" s="793"/>
      <c r="G4" s="793"/>
      <c r="H4" s="793"/>
      <c r="I4" s="793"/>
      <c r="J4" s="794"/>
      <c r="K4" s="795"/>
      <c r="P4" s="213"/>
      <c r="Q4"/>
      <c r="R4" s="790"/>
      <c r="S4" s="796"/>
      <c r="T4" s="797"/>
      <c r="U4" s="798"/>
      <c r="V4"/>
      <c r="W4"/>
      <c r="X4"/>
      <c r="Y4"/>
    </row>
    <row r="5" spans="1:35" s="208" customFormat="1" ht="14.25" customHeight="1">
      <c r="A5" s="1109" t="s">
        <v>2120</v>
      </c>
      <c r="B5" s="1109"/>
      <c r="C5" s="1109"/>
      <c r="D5" s="1109"/>
      <c r="E5" s="1109"/>
      <c r="F5" s="1109"/>
      <c r="G5" s="1109"/>
      <c r="H5" s="1109"/>
      <c r="I5" s="1109"/>
      <c r="J5" s="1109"/>
      <c r="K5" s="795"/>
      <c r="P5" s="210"/>
      <c r="Q5"/>
      <c r="R5" s="1110" t="s">
        <v>2088</v>
      </c>
      <c r="S5" s="1108"/>
      <c r="T5" s="1108"/>
      <c r="U5" s="1108"/>
      <c r="V5"/>
      <c r="W5"/>
      <c r="X5"/>
      <c r="Y5"/>
    </row>
    <row r="6" spans="1:35" s="208" customFormat="1">
      <c r="A6" s="211"/>
      <c r="B6" s="209"/>
      <c r="C6" s="209"/>
      <c r="D6" s="209"/>
      <c r="E6" s="209"/>
      <c r="J6" s="212"/>
      <c r="K6" s="212"/>
      <c r="P6" s="210"/>
      <c r="Q6"/>
      <c r="R6" s="1110"/>
      <c r="S6" s="1108"/>
      <c r="T6" s="1108"/>
      <c r="U6" s="1108"/>
      <c r="V6"/>
      <c r="W6"/>
      <c r="X6"/>
      <c r="Y6"/>
    </row>
    <row r="7" spans="1:35" s="208" customFormat="1" ht="21">
      <c r="A7" s="1111" t="str">
        <f>Zbiorczy!A7</f>
        <v>Rekomendacja Zapłaty nr …</v>
      </c>
      <c r="B7" s="1111"/>
      <c r="C7" s="1111"/>
      <c r="D7" s="1111"/>
      <c r="E7" s="1111"/>
      <c r="F7" s="1111"/>
      <c r="G7" s="285"/>
      <c r="H7" s="285"/>
      <c r="I7" s="285"/>
      <c r="J7" s="285"/>
      <c r="P7" s="210"/>
      <c r="Q7"/>
      <c r="R7" s="1110"/>
      <c r="S7" s="1108"/>
      <c r="T7" s="1108"/>
      <c r="U7" s="1108"/>
      <c r="V7"/>
      <c r="W7"/>
      <c r="X7"/>
      <c r="Y7"/>
    </row>
    <row r="8" spans="1:35" s="208" customFormat="1" ht="42.75" customHeight="1">
      <c r="A8" s="1112">
        <f>Zbiorczy!A8</f>
        <v>0</v>
      </c>
      <c r="B8" s="1112"/>
      <c r="C8" s="1112"/>
      <c r="D8" s="1112"/>
      <c r="E8" s="1112"/>
      <c r="F8" s="1112"/>
      <c r="G8" s="283"/>
      <c r="H8" s="283"/>
      <c r="I8" s="283"/>
      <c r="J8" s="283"/>
      <c r="P8" s="210"/>
      <c r="Q8"/>
      <c r="R8" s="1110"/>
      <c r="S8" s="1108"/>
      <c r="T8" s="1108"/>
      <c r="U8" s="1108"/>
      <c r="V8"/>
      <c r="W8"/>
      <c r="X8"/>
      <c r="Y8"/>
    </row>
    <row r="9" spans="1:35" s="208" customFormat="1" ht="25.5" customHeight="1">
      <c r="A9" s="1121">
        <f>Zbiorczy!A9</f>
        <v>0</v>
      </c>
      <c r="B9" s="1121"/>
      <c r="C9" s="1121"/>
      <c r="D9" s="1121"/>
      <c r="E9" s="1121"/>
      <c r="F9" s="1121"/>
      <c r="G9" s="282"/>
      <c r="H9" s="282"/>
      <c r="I9" s="282"/>
      <c r="J9" s="282"/>
      <c r="Q9"/>
      <c r="R9" s="235"/>
      <c r="S9" s="233"/>
      <c r="T9" s="219"/>
      <c r="U9" s="800"/>
      <c r="V9"/>
      <c r="W9"/>
      <c r="X9"/>
      <c r="Y9"/>
    </row>
    <row r="10" spans="1:35" s="208" customFormat="1" ht="8.25" customHeight="1">
      <c r="A10" s="799"/>
      <c r="B10" s="799"/>
      <c r="C10" s="799"/>
      <c r="D10" s="801"/>
      <c r="E10" s="215"/>
      <c r="F10" s="215"/>
      <c r="P10" s="210"/>
      <c r="Q10"/>
      <c r="R10" s="1110" t="s">
        <v>2089</v>
      </c>
      <c r="S10" s="1108"/>
      <c r="T10" s="1108"/>
      <c r="U10" s="1108"/>
      <c r="V10"/>
      <c r="W10"/>
      <c r="X10"/>
      <c r="Y10"/>
    </row>
    <row r="11" spans="1:35" s="208" customFormat="1" ht="27.75" customHeight="1">
      <c r="A11" s="1122" t="str">
        <f>Zbiorczy!A11</f>
        <v>Data przedłożenia Wykonawcy</v>
      </c>
      <c r="B11" s="1122"/>
      <c r="C11" s="1122"/>
      <c r="D11" s="1122"/>
      <c r="E11" s="1122"/>
      <c r="F11" s="1122"/>
      <c r="G11" s="284"/>
      <c r="H11" s="284"/>
      <c r="I11" s="284"/>
      <c r="J11" s="284"/>
      <c r="P11" s="210"/>
      <c r="Q11"/>
      <c r="R11" s="1110"/>
      <c r="S11" s="1108"/>
      <c r="T11" s="1108"/>
      <c r="U11" s="1108"/>
      <c r="V11"/>
      <c r="W11"/>
      <c r="X11"/>
      <c r="Y11"/>
    </row>
    <row r="12" spans="1:35" s="208" customFormat="1" ht="27.75" customHeight="1">
      <c r="A12" s="215"/>
      <c r="B12" s="216"/>
      <c r="C12" s="217"/>
      <c r="D12" s="210"/>
      <c r="E12" s="215"/>
      <c r="P12" s="210"/>
      <c r="Q12"/>
      <c r="R12" s="1110"/>
      <c r="S12" s="1108"/>
      <c r="T12" s="1108"/>
      <c r="U12" s="1108"/>
      <c r="V12"/>
      <c r="W12"/>
      <c r="X12"/>
      <c r="Y12"/>
    </row>
    <row r="13" spans="1:35" s="208" customFormat="1" ht="46.5" customHeight="1">
      <c r="A13" s="215"/>
      <c r="B13" s="216"/>
      <c r="C13" s="217"/>
      <c r="D13" s="210"/>
      <c r="E13" s="215"/>
      <c r="J13" s="218"/>
      <c r="K13" s="210"/>
      <c r="P13" s="210"/>
      <c r="Q13"/>
      <c r="R13" s="1110"/>
      <c r="S13" s="1108"/>
      <c r="T13" s="1108"/>
      <c r="U13" s="1108"/>
      <c r="V13"/>
      <c r="W13"/>
      <c r="X13"/>
      <c r="Y13"/>
      <c r="Z13" s="210"/>
    </row>
    <row r="15" spans="1:35" ht="38.25" customHeight="1" thickBot="1">
      <c r="A15" s="219"/>
      <c r="B15" s="1123" t="s">
        <v>2121</v>
      </c>
      <c r="C15" s="1124"/>
      <c r="D15" s="1124"/>
      <c r="E15" s="1124"/>
      <c r="F15" s="1124"/>
      <c r="G15" s="1124"/>
      <c r="H15" s="1124"/>
      <c r="I15" s="1124"/>
      <c r="J15" s="1124"/>
      <c r="K15" s="1124"/>
      <c r="L15" s="1124"/>
      <c r="M15" s="1124"/>
      <c r="N15" s="1124"/>
      <c r="O15" s="1124"/>
    </row>
    <row r="16" spans="1:35" ht="15.75">
      <c r="A16" s="1113" t="s">
        <v>2090</v>
      </c>
      <c r="B16" s="1116" t="s">
        <v>2091</v>
      </c>
      <c r="C16" s="1119" t="s">
        <v>2092</v>
      </c>
      <c r="D16" s="1125" t="s">
        <v>2093</v>
      </c>
      <c r="E16" s="1126"/>
      <c r="F16" s="1126"/>
      <c r="G16" s="1126"/>
      <c r="H16" s="1126"/>
      <c r="I16" s="1126"/>
      <c r="J16" s="1126"/>
      <c r="K16" s="1127"/>
      <c r="L16" s="1116" t="s">
        <v>2094</v>
      </c>
      <c r="M16" s="1116" t="s">
        <v>2979</v>
      </c>
      <c r="N16" s="1116" t="s">
        <v>2095</v>
      </c>
      <c r="O16" s="1132" t="s">
        <v>2980</v>
      </c>
      <c r="Q16" s="1113" t="s">
        <v>2090</v>
      </c>
      <c r="R16" s="1116" t="s">
        <v>2091</v>
      </c>
      <c r="S16" s="1119" t="s">
        <v>2092</v>
      </c>
      <c r="T16" s="1125" t="s">
        <v>2093</v>
      </c>
      <c r="U16" s="1126"/>
      <c r="V16" s="1126"/>
      <c r="W16" s="1126"/>
      <c r="X16" s="1126"/>
      <c r="Y16" s="1126"/>
      <c r="Z16" s="1126"/>
      <c r="AA16" s="1127"/>
      <c r="AB16" s="1116" t="s">
        <v>2094</v>
      </c>
      <c r="AC16" s="1116" t="s">
        <v>2979</v>
      </c>
      <c r="AD16" s="1116" t="s">
        <v>2981</v>
      </c>
      <c r="AE16" s="1132" t="s">
        <v>2982</v>
      </c>
      <c r="AF16" s="1132" t="s">
        <v>2983</v>
      </c>
      <c r="AG16" s="1130" t="s">
        <v>25</v>
      </c>
      <c r="AH16" s="1116" t="s">
        <v>26</v>
      </c>
      <c r="AI16" s="1132" t="s">
        <v>2984</v>
      </c>
    </row>
    <row r="17" spans="1:35" ht="15.75">
      <c r="A17" s="1114"/>
      <c r="B17" s="1117"/>
      <c r="C17" s="1120"/>
      <c r="D17" s="1134"/>
      <c r="E17" s="1135"/>
      <c r="F17" s="1135"/>
      <c r="G17" s="1135"/>
      <c r="H17" s="1135"/>
      <c r="I17" s="1135"/>
      <c r="J17" s="220"/>
      <c r="K17" s="220"/>
      <c r="L17" s="1117"/>
      <c r="M17" s="1117"/>
      <c r="N17" s="1117"/>
      <c r="O17" s="1133"/>
      <c r="Q17" s="1114"/>
      <c r="R17" s="1117"/>
      <c r="S17" s="1120"/>
      <c r="T17" s="1134"/>
      <c r="U17" s="1135"/>
      <c r="V17" s="1135"/>
      <c r="W17" s="1135"/>
      <c r="X17" s="1135"/>
      <c r="Y17" s="1135"/>
      <c r="Z17" s="220"/>
      <c r="AA17" s="220"/>
      <c r="AB17" s="1117"/>
      <c r="AC17" s="1117"/>
      <c r="AD17" s="1117"/>
      <c r="AE17" s="1133"/>
      <c r="AF17" s="1133"/>
      <c r="AG17" s="1131"/>
      <c r="AH17" s="1117"/>
      <c r="AI17" s="1133"/>
    </row>
    <row r="18" spans="1:35" ht="15.75">
      <c r="A18" s="1115"/>
      <c r="B18" s="1118"/>
      <c r="C18" s="1120"/>
      <c r="D18" s="221" t="s">
        <v>2096</v>
      </c>
      <c r="E18" s="221" t="s">
        <v>2097</v>
      </c>
      <c r="F18" s="221" t="s">
        <v>2098</v>
      </c>
      <c r="G18" s="221" t="s">
        <v>2099</v>
      </c>
      <c r="H18" s="221" t="s">
        <v>2100</v>
      </c>
      <c r="I18" s="221" t="s">
        <v>2101</v>
      </c>
      <c r="J18" s="221" t="s">
        <v>2102</v>
      </c>
      <c r="K18" s="221" t="s">
        <v>2103</v>
      </c>
      <c r="L18" s="1117"/>
      <c r="M18" s="1117"/>
      <c r="N18" s="1117"/>
      <c r="O18" s="1133"/>
      <c r="Q18" s="1115"/>
      <c r="R18" s="1118"/>
      <c r="S18" s="1120"/>
      <c r="T18" s="221" t="s">
        <v>2096</v>
      </c>
      <c r="U18" s="221" t="s">
        <v>2097</v>
      </c>
      <c r="V18" s="221" t="s">
        <v>2098</v>
      </c>
      <c r="W18" s="221" t="s">
        <v>2099</v>
      </c>
      <c r="X18" s="221" t="s">
        <v>2100</v>
      </c>
      <c r="Y18" s="221" t="s">
        <v>2101</v>
      </c>
      <c r="Z18" s="221" t="s">
        <v>2102</v>
      </c>
      <c r="AA18" s="221" t="s">
        <v>2103</v>
      </c>
      <c r="AB18" s="1117"/>
      <c r="AC18" s="1117"/>
      <c r="AD18" s="1117"/>
      <c r="AE18" s="1133"/>
      <c r="AF18" s="1133"/>
      <c r="AG18" s="1131"/>
      <c r="AH18" s="1117"/>
      <c r="AI18" s="1133"/>
    </row>
    <row r="19" spans="1:35" ht="31.5">
      <c r="A19" s="1115"/>
      <c r="B19" s="1118"/>
      <c r="C19" s="1120"/>
      <c r="D19" s="222" t="s">
        <v>2104</v>
      </c>
      <c r="E19" s="222" t="s">
        <v>2105</v>
      </c>
      <c r="F19" s="222" t="s">
        <v>2106</v>
      </c>
      <c r="G19" s="222" t="s">
        <v>2107</v>
      </c>
      <c r="H19" s="222" t="s">
        <v>2108</v>
      </c>
      <c r="I19" s="222" t="s">
        <v>2109</v>
      </c>
      <c r="J19" s="222" t="s">
        <v>2110</v>
      </c>
      <c r="K19" s="222" t="s">
        <v>2111</v>
      </c>
      <c r="L19" s="1117"/>
      <c r="M19" s="1117"/>
      <c r="N19" s="1117"/>
      <c r="O19" s="1133"/>
      <c r="Q19" s="1115"/>
      <c r="R19" s="1118"/>
      <c r="S19" s="1120"/>
      <c r="T19" s="222" t="s">
        <v>2104</v>
      </c>
      <c r="U19" s="222" t="s">
        <v>2105</v>
      </c>
      <c r="V19" s="222" t="s">
        <v>2106</v>
      </c>
      <c r="W19" s="222" t="s">
        <v>2107</v>
      </c>
      <c r="X19" s="222" t="s">
        <v>2108</v>
      </c>
      <c r="Y19" s="222" t="s">
        <v>2109</v>
      </c>
      <c r="Z19" s="222" t="s">
        <v>2110</v>
      </c>
      <c r="AA19" s="222" t="s">
        <v>2111</v>
      </c>
      <c r="AB19" s="1117"/>
      <c r="AC19" s="1117"/>
      <c r="AD19" s="1117"/>
      <c r="AE19" s="1133"/>
      <c r="AF19" s="1133"/>
      <c r="AG19" s="1131"/>
      <c r="AH19" s="1117"/>
      <c r="AI19" s="1133"/>
    </row>
    <row r="20" spans="1:35" ht="15.75">
      <c r="A20" s="1115"/>
      <c r="B20" s="1118"/>
      <c r="C20" s="1120"/>
      <c r="D20" s="223">
        <v>0.5</v>
      </c>
      <c r="E20" s="223">
        <v>0.15</v>
      </c>
      <c r="F20" s="223">
        <v>0.06</v>
      </c>
      <c r="G20" s="223">
        <v>0.04</v>
      </c>
      <c r="H20" s="223">
        <v>0.01</v>
      </c>
      <c r="I20" s="223">
        <v>0.09</v>
      </c>
      <c r="J20" s="223">
        <v>0.13</v>
      </c>
      <c r="K20" s="223">
        <v>0.02</v>
      </c>
      <c r="L20" s="1117"/>
      <c r="M20" s="1139"/>
      <c r="N20" s="1117"/>
      <c r="O20" s="1133"/>
      <c r="Q20" s="1115"/>
      <c r="R20" s="1118"/>
      <c r="S20" s="1120"/>
      <c r="T20" s="223">
        <v>0.5</v>
      </c>
      <c r="U20" s="223">
        <v>0.15</v>
      </c>
      <c r="V20" s="223">
        <v>0.06</v>
      </c>
      <c r="W20" s="223">
        <v>0.04</v>
      </c>
      <c r="X20" s="223">
        <v>0.01</v>
      </c>
      <c r="Y20" s="223">
        <v>0.09</v>
      </c>
      <c r="Z20" s="223">
        <v>0.13</v>
      </c>
      <c r="AA20" s="223">
        <v>0.02</v>
      </c>
      <c r="AB20" s="1117"/>
      <c r="AC20" s="1139"/>
      <c r="AD20" s="1117"/>
      <c r="AE20" s="1133"/>
      <c r="AF20" s="1133"/>
      <c r="AG20" s="1131"/>
      <c r="AH20" s="1117"/>
      <c r="AI20" s="1133"/>
    </row>
    <row r="21" spans="1:35" ht="15.75" thickBot="1">
      <c r="A21" s="802">
        <v>1</v>
      </c>
      <c r="B21" s="803">
        <v>2</v>
      </c>
      <c r="C21" s="803">
        <v>3</v>
      </c>
      <c r="D21" s="803">
        <v>4</v>
      </c>
      <c r="E21" s="803">
        <v>5</v>
      </c>
      <c r="F21" s="803">
        <v>6</v>
      </c>
      <c r="G21" s="803">
        <v>7</v>
      </c>
      <c r="H21" s="803">
        <v>8</v>
      </c>
      <c r="I21" s="803">
        <v>9</v>
      </c>
      <c r="J21" s="803">
        <v>10</v>
      </c>
      <c r="K21" s="803">
        <v>11</v>
      </c>
      <c r="L21" s="803">
        <v>12</v>
      </c>
      <c r="M21" s="804">
        <v>13</v>
      </c>
      <c r="N21" s="803">
        <v>14</v>
      </c>
      <c r="O21" s="805">
        <v>15</v>
      </c>
      <c r="Q21" s="802">
        <f>O21+1</f>
        <v>16</v>
      </c>
      <c r="R21" s="803">
        <f>Q21+1</f>
        <v>17</v>
      </c>
      <c r="S21" s="803">
        <f t="shared" ref="S21:AF21" si="0">R21+1</f>
        <v>18</v>
      </c>
      <c r="T21" s="803">
        <f t="shared" si="0"/>
        <v>19</v>
      </c>
      <c r="U21" s="803">
        <f t="shared" si="0"/>
        <v>20</v>
      </c>
      <c r="V21" s="803">
        <f t="shared" si="0"/>
        <v>21</v>
      </c>
      <c r="W21" s="803">
        <f t="shared" si="0"/>
        <v>22</v>
      </c>
      <c r="X21" s="803">
        <f t="shared" si="0"/>
        <v>23</v>
      </c>
      <c r="Y21" s="803">
        <f t="shared" si="0"/>
        <v>24</v>
      </c>
      <c r="Z21" s="803">
        <f t="shared" si="0"/>
        <v>25</v>
      </c>
      <c r="AA21" s="803">
        <f t="shared" si="0"/>
        <v>26</v>
      </c>
      <c r="AB21" s="803">
        <f t="shared" si="0"/>
        <v>27</v>
      </c>
      <c r="AC21" s="804">
        <f t="shared" si="0"/>
        <v>28</v>
      </c>
      <c r="AD21" s="803">
        <f t="shared" si="0"/>
        <v>29</v>
      </c>
      <c r="AE21" s="805">
        <f t="shared" si="0"/>
        <v>30</v>
      </c>
      <c r="AF21" s="805">
        <f t="shared" si="0"/>
        <v>31</v>
      </c>
      <c r="AG21" s="806">
        <f>AE21+1</f>
        <v>31</v>
      </c>
      <c r="AH21" s="803">
        <f t="shared" ref="AH21:AI21" si="1">AG21+1</f>
        <v>32</v>
      </c>
      <c r="AI21" s="805">
        <f t="shared" si="1"/>
        <v>33</v>
      </c>
    </row>
    <row r="22" spans="1:35" ht="39" thickBot="1">
      <c r="A22" s="807" t="s">
        <v>2985</v>
      </c>
      <c r="B22" s="224" t="s">
        <v>2986</v>
      </c>
      <c r="C22" s="225" t="s">
        <v>2112</v>
      </c>
      <c r="D22" s="226" t="s">
        <v>1</v>
      </c>
      <c r="E22" s="808">
        <v>1</v>
      </c>
      <c r="F22" s="808">
        <v>1</v>
      </c>
      <c r="G22" s="808">
        <v>1</v>
      </c>
      <c r="H22" s="808">
        <v>1</v>
      </c>
      <c r="I22" s="808">
        <v>1</v>
      </c>
      <c r="J22" s="808">
        <v>1</v>
      </c>
      <c r="K22" s="808">
        <v>1</v>
      </c>
      <c r="L22" s="226" t="s">
        <v>1</v>
      </c>
      <c r="M22" s="227" t="s">
        <v>2113</v>
      </c>
      <c r="N22" s="228" t="s">
        <v>1</v>
      </c>
      <c r="O22" s="229" t="s">
        <v>1</v>
      </c>
      <c r="Q22" s="807" t="s">
        <v>2985</v>
      </c>
      <c r="R22" s="224" t="s">
        <v>2986</v>
      </c>
      <c r="S22" s="225" t="s">
        <v>2112</v>
      </c>
      <c r="T22" s="226" t="s">
        <v>1</v>
      </c>
      <c r="U22" s="808">
        <v>1</v>
      </c>
      <c r="V22" s="808">
        <v>1</v>
      </c>
      <c r="W22" s="808">
        <v>1</v>
      </c>
      <c r="X22" s="808">
        <v>1</v>
      </c>
      <c r="Y22" s="808">
        <v>1</v>
      </c>
      <c r="Z22" s="808">
        <v>1</v>
      </c>
      <c r="AA22" s="808">
        <v>1</v>
      </c>
      <c r="AB22" s="226" t="s">
        <v>1</v>
      </c>
      <c r="AC22" s="227" t="s">
        <v>2113</v>
      </c>
      <c r="AD22" s="228" t="s">
        <v>1</v>
      </c>
      <c r="AE22" s="229" t="s">
        <v>1</v>
      </c>
      <c r="AF22" s="229" t="s">
        <v>1</v>
      </c>
      <c r="AG22" s="809" t="s">
        <v>1</v>
      </c>
      <c r="AH22" s="228" t="s">
        <v>1</v>
      </c>
      <c r="AI22" s="810" t="s">
        <v>1</v>
      </c>
    </row>
    <row r="23" spans="1:35" ht="36.75" customHeight="1">
      <c r="A23" s="811" t="s">
        <v>2987</v>
      </c>
      <c r="B23" s="812" t="s">
        <v>2988</v>
      </c>
      <c r="C23" s="813" t="s">
        <v>2989</v>
      </c>
      <c r="D23" s="231">
        <v>0.5</v>
      </c>
      <c r="E23" s="814">
        <f>'TECHNICZNY Obliczenia Wsk Walor'!E21</f>
        <v>0.15229999999999999</v>
      </c>
      <c r="F23" s="814">
        <f>'TECHNICZNY Obliczenia Wsk Walor'!F21</f>
        <v>6.13E-2</v>
      </c>
      <c r="G23" s="814">
        <f>'TECHNICZNY Obliczenia Wsk Walor'!G21</f>
        <v>3.78E-2</v>
      </c>
      <c r="H23" s="814">
        <f>'TECHNICZNY Obliczenia Wsk Walor'!H21</f>
        <v>1.01E-2</v>
      </c>
      <c r="I23" s="814">
        <f>'TECHNICZNY Obliczenia Wsk Walor'!I21</f>
        <v>8.5199999999999998E-2</v>
      </c>
      <c r="J23" s="814">
        <f>'TECHNICZNY Obliczenia Wsk Walor'!J21</f>
        <v>0.13539999999999999</v>
      </c>
      <c r="K23" s="814">
        <f>'TECHNICZNY Obliczenia Wsk Walor'!K21</f>
        <v>1.8499999999999999E-2</v>
      </c>
      <c r="L23" s="815">
        <f>SUM(D23:K23)</f>
        <v>1.0005999999999999</v>
      </c>
      <c r="M23" s="816"/>
      <c r="N23" s="786"/>
      <c r="O23" s="785"/>
      <c r="Q23" s="811" t="s">
        <v>2987</v>
      </c>
      <c r="R23" s="812" t="s">
        <v>2988</v>
      </c>
      <c r="S23" s="813" t="s">
        <v>2989</v>
      </c>
      <c r="T23" s="231">
        <v>0.5</v>
      </c>
      <c r="U23" s="814">
        <f>E23</f>
        <v>0.15229999999999999</v>
      </c>
      <c r="V23" s="814">
        <f t="shared" ref="V23:AA23" si="2">F23</f>
        <v>6.13E-2</v>
      </c>
      <c r="W23" s="814">
        <f t="shared" si="2"/>
        <v>3.78E-2</v>
      </c>
      <c r="X23" s="814">
        <f t="shared" si="2"/>
        <v>1.01E-2</v>
      </c>
      <c r="Y23" s="814">
        <f t="shared" si="2"/>
        <v>8.5199999999999998E-2</v>
      </c>
      <c r="Z23" s="814">
        <f t="shared" si="2"/>
        <v>0.13539999999999999</v>
      </c>
      <c r="AA23" s="814">
        <f t="shared" si="2"/>
        <v>1.8499999999999999E-2</v>
      </c>
      <c r="AB23" s="815">
        <f>SUM(T23:AA23)</f>
        <v>1.0005999999999999</v>
      </c>
      <c r="AC23" s="816"/>
      <c r="AD23" s="786"/>
      <c r="AE23" s="785"/>
      <c r="AF23" s="785"/>
      <c r="AG23" s="817"/>
      <c r="AH23" s="786"/>
      <c r="AI23" s="818"/>
    </row>
    <row r="24" spans="1:35" ht="36.75" customHeight="1">
      <c r="A24" s="811" t="s">
        <v>2987</v>
      </c>
      <c r="B24" s="812" t="s">
        <v>2990</v>
      </c>
      <c r="C24" s="813" t="s">
        <v>2989</v>
      </c>
      <c r="D24" s="231">
        <v>0.5</v>
      </c>
      <c r="E24" s="814">
        <f>'TECHNICZNY Obliczenia Wsk Walor'!E24</f>
        <v>0.1527</v>
      </c>
      <c r="F24" s="814">
        <f>'TECHNICZNY Obliczenia Wsk Walor'!F24</f>
        <v>6.08E-2</v>
      </c>
      <c r="G24" s="814">
        <f>'TECHNICZNY Obliczenia Wsk Walor'!G24</f>
        <v>3.9600000000000003E-2</v>
      </c>
      <c r="H24" s="814">
        <f>'TECHNICZNY Obliczenia Wsk Walor'!H24</f>
        <v>0.01</v>
      </c>
      <c r="I24" s="814">
        <f>'TECHNICZNY Obliczenia Wsk Walor'!I24</f>
        <v>8.5900000000000004E-2</v>
      </c>
      <c r="J24" s="814">
        <f>'TECHNICZNY Obliczenia Wsk Walor'!J24</f>
        <v>0.13539999999999999</v>
      </c>
      <c r="K24" s="814">
        <f>'TECHNICZNY Obliczenia Wsk Walor'!K24</f>
        <v>1.84E-2</v>
      </c>
      <c r="L24" s="815">
        <f>SUM(D24:K24)</f>
        <v>1.0027999999999999</v>
      </c>
      <c r="M24" s="816"/>
      <c r="N24" s="786"/>
      <c r="O24" s="785"/>
      <c r="Q24" s="811" t="s">
        <v>2987</v>
      </c>
      <c r="R24" s="812" t="s">
        <v>2990</v>
      </c>
      <c r="S24" s="813" t="s">
        <v>2989</v>
      </c>
      <c r="T24" s="231">
        <v>0.5</v>
      </c>
      <c r="U24" s="814"/>
      <c r="V24" s="814"/>
      <c r="W24" s="814"/>
      <c r="X24" s="814"/>
      <c r="Y24" s="814"/>
      <c r="Z24" s="814"/>
      <c r="AA24" s="814"/>
      <c r="AB24" s="815">
        <f t="shared" ref="AB24:AB26" si="3">SUM(T24:AA24)</f>
        <v>0.5</v>
      </c>
      <c r="AC24" s="816"/>
      <c r="AD24" s="786"/>
      <c r="AE24" s="785"/>
      <c r="AF24" s="785"/>
      <c r="AG24" s="817"/>
      <c r="AH24" s="786"/>
      <c r="AI24" s="818"/>
    </row>
    <row r="25" spans="1:35" ht="36.75" customHeight="1">
      <c r="A25" s="811" t="s">
        <v>2987</v>
      </c>
      <c r="B25" s="812" t="s">
        <v>2991</v>
      </c>
      <c r="C25" s="813" t="s">
        <v>2989</v>
      </c>
      <c r="D25" s="231">
        <v>0.5</v>
      </c>
      <c r="E25" s="814">
        <f>'TECHNICZNY Obliczenia Wsk Walor'!E27</f>
        <v>0.153</v>
      </c>
      <c r="F25" s="814">
        <f>'TECHNICZNY Obliczenia Wsk Walor'!F27</f>
        <v>6.54E-2</v>
      </c>
      <c r="G25" s="814">
        <f>'TECHNICZNY Obliczenia Wsk Walor'!G27</f>
        <v>3.9300000000000002E-2</v>
      </c>
      <c r="H25" s="814">
        <f>'TECHNICZNY Obliczenia Wsk Walor'!H27</f>
        <v>1.0200000000000001E-2</v>
      </c>
      <c r="I25" s="814">
        <f>'TECHNICZNY Obliczenia Wsk Walor'!I27</f>
        <v>8.7499999999999994E-2</v>
      </c>
      <c r="J25" s="814">
        <f>'TECHNICZNY Obliczenia Wsk Walor'!J27</f>
        <v>0.13619999999999999</v>
      </c>
      <c r="K25" s="814">
        <f>'TECHNICZNY Obliczenia Wsk Walor'!K27</f>
        <v>1.89E-2</v>
      </c>
      <c r="L25" s="815">
        <f t="shared" ref="L25" si="4">SUM(D25:K25)</f>
        <v>1.0105</v>
      </c>
      <c r="M25" s="816"/>
      <c r="N25" s="786"/>
      <c r="O25" s="785"/>
      <c r="Q25" s="811" t="s">
        <v>2987</v>
      </c>
      <c r="R25" s="812" t="s">
        <v>2991</v>
      </c>
      <c r="S25" s="813" t="s">
        <v>2989</v>
      </c>
      <c r="T25" s="231">
        <v>0.5</v>
      </c>
      <c r="U25" s="814"/>
      <c r="V25" s="814"/>
      <c r="W25" s="814"/>
      <c r="X25" s="814"/>
      <c r="Y25" s="814"/>
      <c r="Z25" s="814"/>
      <c r="AA25" s="814"/>
      <c r="AB25" s="815">
        <f t="shared" si="3"/>
        <v>0.5</v>
      </c>
      <c r="AC25" s="816"/>
      <c r="AD25" s="786"/>
      <c r="AE25" s="785"/>
      <c r="AF25" s="785"/>
      <c r="AG25" s="817"/>
      <c r="AH25" s="786"/>
      <c r="AI25" s="818"/>
    </row>
    <row r="26" spans="1:35" ht="36.75" customHeight="1" thickBot="1">
      <c r="A26" s="789" t="s">
        <v>2987</v>
      </c>
      <c r="B26" s="819" t="s">
        <v>2992</v>
      </c>
      <c r="C26" s="820" t="s">
        <v>2989</v>
      </c>
      <c r="D26" s="232">
        <v>0.5</v>
      </c>
      <c r="E26" s="821">
        <f>'TECHNICZNY Obliczenia Wsk Walor'!E30</f>
        <v>0.1547</v>
      </c>
      <c r="F26" s="821">
        <f>'TECHNICZNY Obliczenia Wsk Walor'!F30</f>
        <v>7.3499999999999996E-2</v>
      </c>
      <c r="G26" s="821">
        <f>'TECHNICZNY Obliczenia Wsk Walor'!G30</f>
        <v>3.9899999999999998E-2</v>
      </c>
      <c r="H26" s="821">
        <f>'TECHNICZNY Obliczenia Wsk Walor'!H30</f>
        <v>1.0200000000000001E-2</v>
      </c>
      <c r="I26" s="821">
        <f>'TECHNICZNY Obliczenia Wsk Walor'!I30</f>
        <v>8.6199999999999999E-2</v>
      </c>
      <c r="J26" s="821">
        <f>'TECHNICZNY Obliczenia Wsk Walor'!J30</f>
        <v>0.1366</v>
      </c>
      <c r="K26" s="821">
        <f>'TECHNICZNY Obliczenia Wsk Walor'!K30</f>
        <v>1.9599999999999999E-2</v>
      </c>
      <c r="L26" s="822">
        <f>SUM(D26:K26)</f>
        <v>1.0207000000000002</v>
      </c>
      <c r="M26" s="823" t="s">
        <v>2993</v>
      </c>
      <c r="N26" s="787">
        <f>Zbiorczy!G24</f>
        <v>0</v>
      </c>
      <c r="O26" s="788">
        <f>ROUND(N26*(L26-1),2)</f>
        <v>0</v>
      </c>
      <c r="Q26" s="789" t="s">
        <v>2987</v>
      </c>
      <c r="R26" s="819" t="s">
        <v>2992</v>
      </c>
      <c r="S26" s="820" t="s">
        <v>2989</v>
      </c>
      <c r="T26" s="232">
        <v>0.5</v>
      </c>
      <c r="U26" s="821"/>
      <c r="V26" s="821"/>
      <c r="W26" s="821"/>
      <c r="X26" s="821"/>
      <c r="Y26" s="821"/>
      <c r="Z26" s="821"/>
      <c r="AA26" s="821"/>
      <c r="AB26" s="822">
        <f t="shared" si="3"/>
        <v>0.5</v>
      </c>
      <c r="AC26" s="823" t="s">
        <v>2993</v>
      </c>
      <c r="AD26" s="787">
        <f>O26</f>
        <v>0</v>
      </c>
      <c r="AE26" s="788"/>
      <c r="AF26" s="788"/>
      <c r="AG26" s="824"/>
      <c r="AH26" s="787">
        <f>O26</f>
        <v>0</v>
      </c>
      <c r="AI26" s="825">
        <f>ROUND(AG26+AH26,2)</f>
        <v>0</v>
      </c>
    </row>
    <row r="27" spans="1:35" ht="15.75" thickBot="1"/>
    <row r="28" spans="1:35" ht="31.5" customHeight="1" thickBot="1">
      <c r="AF28" s="826" t="s">
        <v>2994</v>
      </c>
      <c r="AG28" s="827">
        <f>SUM(AG23:AG26)</f>
        <v>0</v>
      </c>
      <c r="AH28" s="827">
        <f>SUM(AH23:AH26)</f>
        <v>0</v>
      </c>
      <c r="AI28" s="827">
        <f>SUM(AI23:AI26)</f>
        <v>0</v>
      </c>
    </row>
    <row r="29" spans="1:35" ht="21.75" customHeight="1"/>
    <row r="30" spans="1:35" ht="21.75" customHeight="1" thickBot="1"/>
    <row r="31" spans="1:35" ht="15.75">
      <c r="C31" s="1136" t="s">
        <v>2093</v>
      </c>
      <c r="D31" s="1137"/>
      <c r="E31" s="1137"/>
      <c r="F31" s="1137"/>
      <c r="G31" s="1137"/>
      <c r="H31" s="1137"/>
      <c r="I31" s="1137"/>
      <c r="J31" s="1138"/>
    </row>
    <row r="32" spans="1:35" ht="15.75">
      <c r="C32" s="828" t="s">
        <v>2096</v>
      </c>
      <c r="D32" s="221" t="s">
        <v>2097</v>
      </c>
      <c r="E32" s="221" t="s">
        <v>2098</v>
      </c>
      <c r="F32" s="221" t="s">
        <v>2099</v>
      </c>
      <c r="G32" s="221" t="s">
        <v>2100</v>
      </c>
      <c r="H32" s="221" t="s">
        <v>2101</v>
      </c>
      <c r="I32" s="221" t="s">
        <v>2102</v>
      </c>
      <c r="J32" s="829" t="s">
        <v>2103</v>
      </c>
    </row>
    <row r="33" spans="1:14" ht="31.5">
      <c r="C33" s="830" t="s">
        <v>2104</v>
      </c>
      <c r="D33" s="222" t="s">
        <v>2105</v>
      </c>
      <c r="E33" s="222" t="s">
        <v>2106</v>
      </c>
      <c r="F33" s="222" t="s">
        <v>2107</v>
      </c>
      <c r="G33" s="222" t="s">
        <v>2108</v>
      </c>
      <c r="H33" s="222" t="s">
        <v>2109</v>
      </c>
      <c r="I33" s="222" t="s">
        <v>2110</v>
      </c>
      <c r="J33" s="831" t="s">
        <v>2111</v>
      </c>
    </row>
    <row r="34" spans="1:14" ht="16.5" thickBot="1">
      <c r="C34" s="832">
        <v>0.5</v>
      </c>
      <c r="D34" s="223">
        <v>0.15</v>
      </c>
      <c r="E34" s="223">
        <v>0.06</v>
      </c>
      <c r="F34" s="223">
        <v>0.04</v>
      </c>
      <c r="G34" s="223">
        <v>0.01</v>
      </c>
      <c r="H34" s="223">
        <v>0.09</v>
      </c>
      <c r="I34" s="223">
        <v>0.13</v>
      </c>
      <c r="J34" s="833">
        <v>0.02</v>
      </c>
    </row>
    <row r="35" spans="1:14" ht="36.75" customHeight="1">
      <c r="A35" s="1140" t="s">
        <v>3035</v>
      </c>
      <c r="B35" s="1141"/>
      <c r="C35" s="1142">
        <v>0.5</v>
      </c>
      <c r="D35" s="1144">
        <v>100</v>
      </c>
      <c r="E35" s="1128">
        <v>100</v>
      </c>
      <c r="F35" s="1128">
        <v>100</v>
      </c>
      <c r="G35" s="1128">
        <v>100</v>
      </c>
      <c r="H35" s="1128">
        <v>100</v>
      </c>
      <c r="I35" s="1128">
        <v>100</v>
      </c>
      <c r="J35" s="1146">
        <v>100</v>
      </c>
      <c r="K35" s="1148" t="s">
        <v>3061</v>
      </c>
      <c r="L35" s="1149"/>
      <c r="M35" s="1149"/>
      <c r="N35" s="1149"/>
    </row>
    <row r="36" spans="1:14" ht="36" customHeight="1" thickBot="1">
      <c r="A36" s="834" t="s">
        <v>2998</v>
      </c>
      <c r="B36" s="835" t="s">
        <v>2997</v>
      </c>
      <c r="C36" s="1143"/>
      <c r="D36" s="1145"/>
      <c r="E36" s="1129"/>
      <c r="F36" s="1129"/>
      <c r="G36" s="1129"/>
      <c r="H36" s="1129"/>
      <c r="I36" s="1129"/>
      <c r="J36" s="1147"/>
    </row>
    <row r="37" spans="1:14" ht="6.75" customHeight="1" thickBot="1">
      <c r="A37" s="836"/>
      <c r="C37" s="837"/>
      <c r="D37" s="837"/>
      <c r="E37" s="837"/>
      <c r="F37" s="837"/>
      <c r="G37" s="837"/>
      <c r="H37" s="837"/>
      <c r="I37" s="837"/>
      <c r="J37" s="838"/>
    </row>
    <row r="38" spans="1:14" ht="44.25" customHeight="1">
      <c r="A38" s="1140" t="s">
        <v>3036</v>
      </c>
      <c r="B38" s="1141"/>
      <c r="C38" s="1142">
        <v>0.5</v>
      </c>
      <c r="D38" s="1144">
        <f>'TECHNICZNY Obliczenia Wsk Walor'!E29</f>
        <v>103.12</v>
      </c>
      <c r="E38" s="1128">
        <f>'TECHNICZNY Obliczenia Wsk Walor'!F29</f>
        <v>122.49</v>
      </c>
      <c r="F38" s="1128">
        <f>'TECHNICZNY Obliczenia Wsk Walor'!G29</f>
        <v>99.64</v>
      </c>
      <c r="G38" s="1128">
        <f>'TECHNICZNY Obliczenia Wsk Walor'!H29</f>
        <v>101.84</v>
      </c>
      <c r="H38" s="1128">
        <f>'TECHNICZNY Obliczenia Wsk Walor'!I29</f>
        <v>95.75</v>
      </c>
      <c r="I38" s="1128">
        <f>'TECHNICZNY Obliczenia Wsk Walor'!J29</f>
        <v>105.07</v>
      </c>
      <c r="J38" s="1146">
        <f>'TECHNICZNY Obliczenia Wsk Walor'!K29</f>
        <v>98.11</v>
      </c>
      <c r="K38" s="1148" t="s">
        <v>3059</v>
      </c>
      <c r="L38" s="1149"/>
      <c r="M38" s="1149"/>
      <c r="N38" s="1149"/>
    </row>
    <row r="39" spans="1:14" ht="36" customHeight="1" thickBot="1">
      <c r="A39" s="834" t="s">
        <v>2995</v>
      </c>
      <c r="B39" s="835" t="s">
        <v>3058</v>
      </c>
      <c r="C39" s="1143"/>
      <c r="D39" s="1145"/>
      <c r="E39" s="1129"/>
      <c r="F39" s="1129"/>
      <c r="G39" s="1129"/>
      <c r="H39" s="1129"/>
      <c r="I39" s="1129"/>
      <c r="J39" s="1147"/>
      <c r="K39" s="1148" t="s">
        <v>3060</v>
      </c>
      <c r="L39" s="1149"/>
      <c r="M39" s="1149"/>
      <c r="N39" s="1149"/>
    </row>
    <row r="40" spans="1:14" ht="6" customHeight="1" thickBot="1">
      <c r="A40" s="836"/>
      <c r="J40" s="839"/>
    </row>
    <row r="41" spans="1:14" ht="33.75" customHeight="1" thickBot="1">
      <c r="A41" s="1150" t="s">
        <v>2996</v>
      </c>
      <c r="B41" s="1151"/>
      <c r="C41" s="840">
        <v>0.5</v>
      </c>
      <c r="D41" s="841">
        <f>ROUND(D38/D35,4)</f>
        <v>1.0311999999999999</v>
      </c>
      <c r="E41" s="841">
        <f t="shared" ref="E41:H41" si="5">ROUND(E38/E35,4)</f>
        <v>1.2249000000000001</v>
      </c>
      <c r="F41" s="841">
        <f t="shared" si="5"/>
        <v>0.99639999999999995</v>
      </c>
      <c r="G41" s="841">
        <f t="shared" si="5"/>
        <v>1.0184</v>
      </c>
      <c r="H41" s="841">
        <f t="shared" si="5"/>
        <v>0.95750000000000002</v>
      </c>
      <c r="I41" s="841">
        <f>ROUND(I38/I35,4)</f>
        <v>1.0507</v>
      </c>
      <c r="J41" s="842">
        <f>ROUND(J38/J35,4)</f>
        <v>0.98109999999999997</v>
      </c>
      <c r="M41" s="843"/>
    </row>
    <row r="42" spans="1:14">
      <c r="M42" s="843"/>
    </row>
    <row r="54" spans="2:32" ht="21" thickBot="1">
      <c r="Z54" s="1092">
        <f>Zbiorczy!G51</f>
        <v>0</v>
      </c>
      <c r="AA54" s="1092"/>
      <c r="AC54" s="1152"/>
      <c r="AD54" s="1152"/>
      <c r="AE54" s="1152"/>
      <c r="AF54" s="1152"/>
    </row>
    <row r="55" spans="2:32" ht="20.25">
      <c r="B55"/>
      <c r="C55"/>
      <c r="D55"/>
      <c r="E55"/>
      <c r="F55"/>
      <c r="G55"/>
      <c r="Z55" s="992" t="s">
        <v>2122</v>
      </c>
      <c r="AA55" s="992"/>
      <c r="AC55" s="992" t="s">
        <v>2999</v>
      </c>
      <c r="AD55" s="992"/>
      <c r="AE55" s="992"/>
      <c r="AF55" s="992"/>
    </row>
    <row r="56" spans="2:32" s="288" customFormat="1">
      <c r="B56"/>
      <c r="C56"/>
      <c r="D56"/>
      <c r="E56"/>
      <c r="F56"/>
      <c r="G56"/>
      <c r="H56" s="287"/>
    </row>
    <row r="57" spans="2:32" s="288" customFormat="1" ht="15" customHeight="1">
      <c r="B57"/>
      <c r="C57"/>
      <c r="D57"/>
      <c r="E57"/>
      <c r="F57"/>
      <c r="G57"/>
    </row>
    <row r="58" spans="2:32">
      <c r="B58"/>
      <c r="C58"/>
      <c r="D58"/>
      <c r="E58"/>
      <c r="F58"/>
      <c r="G58"/>
    </row>
  </sheetData>
  <mergeCells count="63">
    <mergeCell ref="A41:B41"/>
    <mergeCell ref="Z54:AA54"/>
    <mergeCell ref="AC54:AF54"/>
    <mergeCell ref="A38:B38"/>
    <mergeCell ref="C38:C39"/>
    <mergeCell ref="D38:D39"/>
    <mergeCell ref="E38:E39"/>
    <mergeCell ref="F38:F39"/>
    <mergeCell ref="G38:G39"/>
    <mergeCell ref="K38:N38"/>
    <mergeCell ref="K39:N39"/>
    <mergeCell ref="Z55:AA55"/>
    <mergeCell ref="AC55:AF55"/>
    <mergeCell ref="H35:H36"/>
    <mergeCell ref="I35:I36"/>
    <mergeCell ref="J35:J36"/>
    <mergeCell ref="H38:H39"/>
    <mergeCell ref="I38:I39"/>
    <mergeCell ref="J38:J39"/>
    <mergeCell ref="K35:N35"/>
    <mergeCell ref="A35:B35"/>
    <mergeCell ref="C35:C36"/>
    <mergeCell ref="D35:D36"/>
    <mergeCell ref="E35:E36"/>
    <mergeCell ref="F35:F36"/>
    <mergeCell ref="G35:G36"/>
    <mergeCell ref="AG16:AG20"/>
    <mergeCell ref="AH16:AH20"/>
    <mergeCell ref="AI16:AI20"/>
    <mergeCell ref="D17:I17"/>
    <mergeCell ref="T17:Y17"/>
    <mergeCell ref="C31:J31"/>
    <mergeCell ref="T16:AA16"/>
    <mergeCell ref="AB16:AB20"/>
    <mergeCell ref="AC16:AC20"/>
    <mergeCell ref="AD16:AD20"/>
    <mergeCell ref="AE16:AE20"/>
    <mergeCell ref="AF16:AF20"/>
    <mergeCell ref="M16:M20"/>
    <mergeCell ref="N16:N20"/>
    <mergeCell ref="O16:O20"/>
    <mergeCell ref="Q16:Q20"/>
    <mergeCell ref="R16:R20"/>
    <mergeCell ref="S16:S20"/>
    <mergeCell ref="A9:F9"/>
    <mergeCell ref="R10:R13"/>
    <mergeCell ref="S10:U13"/>
    <mergeCell ref="A11:F11"/>
    <mergeCell ref="B15:O15"/>
    <mergeCell ref="A16:A20"/>
    <mergeCell ref="B16:B20"/>
    <mergeCell ref="C16:C20"/>
    <mergeCell ref="D16:K16"/>
    <mergeCell ref="L16:L20"/>
    <mergeCell ref="A2:O2"/>
    <mergeCell ref="A3:B3"/>
    <mergeCell ref="C3:M3"/>
    <mergeCell ref="S3:U3"/>
    <mergeCell ref="A5:J5"/>
    <mergeCell ref="R5:R8"/>
    <mergeCell ref="S5:U8"/>
    <mergeCell ref="A7:F7"/>
    <mergeCell ref="A8:F8"/>
  </mergeCells>
  <pageMargins left="0.25" right="0.25" top="0.75" bottom="0.75" header="0.3" footer="0.3"/>
  <pageSetup paperSize="8" scale="34" fitToHeight="0" orientation="landscape" r:id="rId1"/>
  <headerFooter>
    <oddHeader>&amp;C&amp;G</oddHeader>
    <oddFooter>&amp;CStrona &amp;P z &amp;N&amp;R&amp;16Strona: &amp;P</oddFooter>
  </headerFooter>
  <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4DAA8D-DB69-4414-A328-9D7562A09014}">
  <dimension ref="A1:R90"/>
  <sheetViews>
    <sheetView zoomScale="70" zoomScaleNormal="70" workbookViewId="0">
      <pane xSplit="2" ySplit="5" topLeftCell="C33" activePane="bottomRight" state="frozen"/>
      <selection pane="topRight" activeCell="C1" sqref="C1"/>
      <selection pane="bottomLeft" activeCell="A6" sqref="A6"/>
      <selection pane="bottomRight" activeCell="K33" sqref="K33"/>
    </sheetView>
  </sheetViews>
  <sheetFormatPr defaultRowHeight="15"/>
  <cols>
    <col min="1" max="12" width="20.85546875" customWidth="1"/>
  </cols>
  <sheetData>
    <row r="1" spans="1:18" ht="18.75">
      <c r="A1" s="1153" t="s">
        <v>2090</v>
      </c>
      <c r="B1" s="1156" t="s">
        <v>2091</v>
      </c>
      <c r="C1" s="1159" t="s">
        <v>2092</v>
      </c>
      <c r="D1" s="1161" t="s">
        <v>3037</v>
      </c>
      <c r="E1" s="1162"/>
      <c r="F1" s="1162"/>
      <c r="G1" s="1162"/>
      <c r="H1" s="1162"/>
      <c r="I1" s="1162"/>
      <c r="J1" s="1162"/>
      <c r="K1" s="1162"/>
      <c r="L1" s="1163" t="s">
        <v>3038</v>
      </c>
    </row>
    <row r="2" spans="1:18" ht="18.75">
      <c r="A2" s="1154"/>
      <c r="B2" s="1157"/>
      <c r="C2" s="1160"/>
      <c r="D2" s="1165"/>
      <c r="E2" s="1166"/>
      <c r="F2" s="1166"/>
      <c r="G2" s="1166"/>
      <c r="H2" s="1166"/>
      <c r="I2" s="1166"/>
      <c r="J2" s="868"/>
      <c r="K2" s="868"/>
      <c r="L2" s="1164"/>
    </row>
    <row r="3" spans="1:18" ht="18.75">
      <c r="A3" s="1155"/>
      <c r="B3" s="1158"/>
      <c r="C3" s="1160"/>
      <c r="D3" s="869" t="s">
        <v>2096</v>
      </c>
      <c r="E3" s="869" t="s">
        <v>2097</v>
      </c>
      <c r="F3" s="869" t="s">
        <v>2098</v>
      </c>
      <c r="G3" s="869" t="s">
        <v>2099</v>
      </c>
      <c r="H3" s="869" t="s">
        <v>2100</v>
      </c>
      <c r="I3" s="869" t="s">
        <v>2101</v>
      </c>
      <c r="J3" s="869" t="s">
        <v>2103</v>
      </c>
      <c r="K3" s="869" t="s">
        <v>2102</v>
      </c>
      <c r="L3" s="1164"/>
    </row>
    <row r="4" spans="1:18" ht="37.5">
      <c r="A4" s="1155"/>
      <c r="B4" s="1158"/>
      <c r="C4" s="1160"/>
      <c r="D4" s="870" t="s">
        <v>2104</v>
      </c>
      <c r="E4" s="870" t="s">
        <v>2105</v>
      </c>
      <c r="F4" s="870" t="s">
        <v>2106</v>
      </c>
      <c r="G4" s="870" t="s">
        <v>2107</v>
      </c>
      <c r="H4" s="870" t="s">
        <v>2108</v>
      </c>
      <c r="I4" s="870" t="s">
        <v>2109</v>
      </c>
      <c r="J4" s="870" t="s">
        <v>2110</v>
      </c>
      <c r="K4" s="870" t="s">
        <v>3039</v>
      </c>
      <c r="L4" s="1164"/>
    </row>
    <row r="5" spans="1:18" ht="18.75">
      <c r="A5" s="1155"/>
      <c r="B5" s="1158"/>
      <c r="C5" s="1160"/>
      <c r="D5" s="871">
        <v>0.5</v>
      </c>
      <c r="E5" s="871">
        <v>0.15</v>
      </c>
      <c r="F5" s="871">
        <v>0.06</v>
      </c>
      <c r="G5" s="871">
        <v>0.04</v>
      </c>
      <c r="H5" s="871">
        <v>0.01</v>
      </c>
      <c r="I5" s="871">
        <v>0.09</v>
      </c>
      <c r="J5" s="871">
        <v>0.13</v>
      </c>
      <c r="K5" s="871">
        <v>0.02</v>
      </c>
      <c r="L5" s="1164"/>
      <c r="M5" s="1148" t="s">
        <v>3056</v>
      </c>
      <c r="N5" s="1149"/>
      <c r="O5" s="1149"/>
      <c r="P5" s="1149"/>
      <c r="Q5" s="1149"/>
      <c r="R5" s="1149"/>
    </row>
    <row r="6" spans="1:18" ht="19.5" thickBot="1">
      <c r="A6" s="872">
        <v>1</v>
      </c>
      <c r="B6" s="873">
        <v>2</v>
      </c>
      <c r="C6" s="874">
        <v>3</v>
      </c>
      <c r="D6" s="874">
        <v>4</v>
      </c>
      <c r="E6" s="874">
        <v>5</v>
      </c>
      <c r="F6" s="874">
        <v>6</v>
      </c>
      <c r="G6" s="874">
        <v>7</v>
      </c>
      <c r="H6" s="874">
        <v>8</v>
      </c>
      <c r="I6" s="874">
        <v>9</v>
      </c>
      <c r="J6" s="874">
        <v>10</v>
      </c>
      <c r="K6" s="874">
        <v>11</v>
      </c>
      <c r="L6" s="875">
        <v>12</v>
      </c>
      <c r="M6" s="1148"/>
      <c r="N6" s="1149"/>
      <c r="O6" s="1149"/>
      <c r="P6" s="1149"/>
      <c r="Q6" s="1149"/>
      <c r="R6" s="1149"/>
    </row>
    <row r="7" spans="1:18" ht="18.75" customHeight="1">
      <c r="A7" s="1174" t="s">
        <v>3055</v>
      </c>
      <c r="B7" s="930"/>
      <c r="C7" s="931" t="s">
        <v>3040</v>
      </c>
      <c r="D7" s="932" t="s">
        <v>1</v>
      </c>
      <c r="E7" s="933">
        <v>100</v>
      </c>
      <c r="F7" s="933">
        <v>100</v>
      </c>
      <c r="G7" s="934">
        <v>100</v>
      </c>
      <c r="H7" s="934">
        <v>100</v>
      </c>
      <c r="I7" s="934">
        <v>100</v>
      </c>
      <c r="J7" s="934">
        <v>100</v>
      </c>
      <c r="K7" s="934">
        <v>100</v>
      </c>
      <c r="L7" s="1179"/>
      <c r="M7" s="1148"/>
      <c r="N7" s="1149"/>
      <c r="O7" s="1149"/>
      <c r="P7" s="1149"/>
      <c r="Q7" s="1149"/>
      <c r="R7" s="1149"/>
    </row>
    <row r="8" spans="1:18" ht="18.75">
      <c r="A8" s="1175"/>
      <c r="B8" s="935" t="s">
        <v>3054</v>
      </c>
      <c r="C8" s="936" t="s">
        <v>3042</v>
      </c>
      <c r="D8" s="937" t="s">
        <v>1</v>
      </c>
      <c r="E8" s="938">
        <f>E7</f>
        <v>100</v>
      </c>
      <c r="F8" s="938">
        <f t="shared" ref="F8" si="0">F7</f>
        <v>100</v>
      </c>
      <c r="G8" s="938">
        <f t="shared" ref="G8" si="1">G7</f>
        <v>100</v>
      </c>
      <c r="H8" s="938">
        <f t="shared" ref="H8" si="2">H7</f>
        <v>100</v>
      </c>
      <c r="I8" s="938">
        <f t="shared" ref="I8" si="3">I7</f>
        <v>100</v>
      </c>
      <c r="J8" s="938">
        <f t="shared" ref="J8" si="4">J7</f>
        <v>100</v>
      </c>
      <c r="K8" s="938">
        <f t="shared" ref="K8" si="5">K7</f>
        <v>100</v>
      </c>
      <c r="L8" s="1180"/>
      <c r="M8" s="1148"/>
      <c r="N8" s="1149"/>
      <c r="O8" s="1149"/>
      <c r="P8" s="1149"/>
      <c r="Q8" s="1149"/>
      <c r="R8" s="1149"/>
    </row>
    <row r="9" spans="1:18" ht="19.5" thickBot="1">
      <c r="A9" s="1176"/>
      <c r="B9" s="939"/>
      <c r="C9" s="940" t="s">
        <v>3043</v>
      </c>
      <c r="D9" s="941">
        <v>0.5</v>
      </c>
      <c r="E9" s="942">
        <f t="shared" ref="E9:K9" si="6">ROUND(E8*E$5/100,4)</f>
        <v>0.15</v>
      </c>
      <c r="F9" s="942">
        <f t="shared" si="6"/>
        <v>0.06</v>
      </c>
      <c r="G9" s="942">
        <f t="shared" si="6"/>
        <v>0.04</v>
      </c>
      <c r="H9" s="942">
        <f t="shared" si="6"/>
        <v>0.01</v>
      </c>
      <c r="I9" s="942">
        <f t="shared" si="6"/>
        <v>0.09</v>
      </c>
      <c r="J9" s="942">
        <f>ROUND(J8*J$5/100,4)</f>
        <v>0.13</v>
      </c>
      <c r="K9" s="942">
        <f t="shared" si="6"/>
        <v>0.02</v>
      </c>
      <c r="L9" s="943">
        <f>SUM(D9:K9)</f>
        <v>1</v>
      </c>
      <c r="M9" s="1148"/>
      <c r="N9" s="1149"/>
      <c r="O9" s="1149"/>
      <c r="P9" s="1149"/>
      <c r="Q9" s="1149"/>
      <c r="R9" s="1149"/>
    </row>
    <row r="10" spans="1:18" ht="18.75">
      <c r="A10" s="1167">
        <v>2023</v>
      </c>
      <c r="B10" s="881"/>
      <c r="C10" s="927" t="s">
        <v>3040</v>
      </c>
      <c r="D10" s="928" t="s">
        <v>1</v>
      </c>
      <c r="E10" s="929">
        <v>100.3</v>
      </c>
      <c r="F10" s="929">
        <v>108.2</v>
      </c>
      <c r="G10" s="894">
        <v>97.1</v>
      </c>
      <c r="H10" s="894">
        <v>99.3</v>
      </c>
      <c r="I10" s="894">
        <v>98.3</v>
      </c>
      <c r="J10" s="894">
        <v>100.7</v>
      </c>
      <c r="K10" s="894">
        <v>96.8</v>
      </c>
      <c r="L10" s="1172"/>
    </row>
    <row r="11" spans="1:18" ht="18.75">
      <c r="A11" s="1168"/>
      <c r="B11" s="881" t="s">
        <v>3041</v>
      </c>
      <c r="C11" s="882" t="s">
        <v>3042</v>
      </c>
      <c r="D11" s="883" t="s">
        <v>1</v>
      </c>
      <c r="E11" s="898">
        <f t="shared" ref="E11:K11" si="7">ROUND(E8*E10/100,2)</f>
        <v>100.3</v>
      </c>
      <c r="F11" s="898">
        <f t="shared" si="7"/>
        <v>108.2</v>
      </c>
      <c r="G11" s="898">
        <f t="shared" si="7"/>
        <v>97.1</v>
      </c>
      <c r="H11" s="898">
        <f t="shared" si="7"/>
        <v>99.3</v>
      </c>
      <c r="I11" s="898">
        <f t="shared" si="7"/>
        <v>98.3</v>
      </c>
      <c r="J11" s="898">
        <f>ROUND(J8*J10/100,2)</f>
        <v>100.7</v>
      </c>
      <c r="K11" s="898">
        <f t="shared" si="7"/>
        <v>96.8</v>
      </c>
      <c r="L11" s="1171"/>
    </row>
    <row r="12" spans="1:18" ht="18.75">
      <c r="A12" s="1168"/>
      <c r="B12" s="885"/>
      <c r="C12" s="886" t="s">
        <v>3043</v>
      </c>
      <c r="D12" s="887">
        <v>0.5</v>
      </c>
      <c r="E12" s="888">
        <f t="shared" ref="E12:K12" si="8">ROUND(E11*E$5/100,4)</f>
        <v>0.15049999999999999</v>
      </c>
      <c r="F12" s="889">
        <f t="shared" si="8"/>
        <v>6.4899999999999999E-2</v>
      </c>
      <c r="G12" s="889">
        <f t="shared" si="8"/>
        <v>3.8800000000000001E-2</v>
      </c>
      <c r="H12" s="889">
        <f t="shared" si="8"/>
        <v>9.9000000000000008E-3</v>
      </c>
      <c r="I12" s="889">
        <f t="shared" si="8"/>
        <v>8.8499999999999995E-2</v>
      </c>
      <c r="J12" s="889">
        <f>ROUND(J11*J$5/100,4)</f>
        <v>0.13089999999999999</v>
      </c>
      <c r="K12" s="889">
        <f t="shared" si="8"/>
        <v>1.9400000000000001E-2</v>
      </c>
      <c r="L12" s="890">
        <f>SUM(D12:K12)</f>
        <v>1.0029000000000001</v>
      </c>
    </row>
    <row r="13" spans="1:18" ht="18.75">
      <c r="A13" s="1168"/>
      <c r="B13" s="891"/>
      <c r="C13" s="892" t="s">
        <v>3040</v>
      </c>
      <c r="D13" s="893" t="s">
        <v>1</v>
      </c>
      <c r="E13" s="879">
        <v>100.7</v>
      </c>
      <c r="F13" s="894">
        <v>96.3</v>
      </c>
      <c r="G13" s="894">
        <v>102.3</v>
      </c>
      <c r="H13" s="894">
        <v>99.7</v>
      </c>
      <c r="I13" s="880">
        <v>98</v>
      </c>
      <c r="J13" s="880">
        <v>100.5</v>
      </c>
      <c r="K13" s="880">
        <v>98.5</v>
      </c>
      <c r="L13" s="1173"/>
    </row>
    <row r="14" spans="1:18" ht="18.75">
      <c r="A14" s="1168"/>
      <c r="B14" s="895" t="s">
        <v>3044</v>
      </c>
      <c r="C14" s="896" t="s">
        <v>3042</v>
      </c>
      <c r="D14" s="897" t="s">
        <v>1</v>
      </c>
      <c r="E14" s="898">
        <f t="shared" ref="E14:K14" si="9">ROUND(E11*E13/100,2)</f>
        <v>101</v>
      </c>
      <c r="F14" s="898">
        <f t="shared" si="9"/>
        <v>104.2</v>
      </c>
      <c r="G14" s="898">
        <f t="shared" si="9"/>
        <v>99.33</v>
      </c>
      <c r="H14" s="898">
        <f t="shared" si="9"/>
        <v>99</v>
      </c>
      <c r="I14" s="898">
        <f t="shared" si="9"/>
        <v>96.33</v>
      </c>
      <c r="J14" s="898">
        <f>ROUND(J11*J13/100,2)</f>
        <v>101.2</v>
      </c>
      <c r="K14" s="898">
        <f t="shared" si="9"/>
        <v>95.35</v>
      </c>
      <c r="L14" s="1171"/>
    </row>
    <row r="15" spans="1:18" ht="18.75">
      <c r="A15" s="1168"/>
      <c r="B15" s="899"/>
      <c r="C15" s="900" t="s">
        <v>3043</v>
      </c>
      <c r="D15" s="901">
        <v>0.5</v>
      </c>
      <c r="E15" s="902">
        <f t="shared" ref="E15:K15" si="10">ROUND(E14*E$5/100,4)</f>
        <v>0.1515</v>
      </c>
      <c r="F15" s="902">
        <f t="shared" si="10"/>
        <v>6.25E-2</v>
      </c>
      <c r="G15" s="902">
        <f t="shared" si="10"/>
        <v>3.9699999999999999E-2</v>
      </c>
      <c r="H15" s="902">
        <f t="shared" si="10"/>
        <v>9.9000000000000008E-3</v>
      </c>
      <c r="I15" s="902">
        <f t="shared" si="10"/>
        <v>8.6699999999999999E-2</v>
      </c>
      <c r="J15" s="902">
        <f>ROUND(J14*J$5/100,4)</f>
        <v>0.13159999999999999</v>
      </c>
      <c r="K15" s="902">
        <f t="shared" si="10"/>
        <v>1.9099999999999999E-2</v>
      </c>
      <c r="L15" s="890">
        <f>SUM(D15:K15)</f>
        <v>1.0009999999999999</v>
      </c>
    </row>
    <row r="16" spans="1:18" ht="18.75">
      <c r="A16" s="1168"/>
      <c r="B16" s="891"/>
      <c r="C16" s="892" t="s">
        <v>3040</v>
      </c>
      <c r="D16" s="893" t="s">
        <v>1</v>
      </c>
      <c r="E16" s="880">
        <v>100.1</v>
      </c>
      <c r="F16" s="880">
        <v>106.6</v>
      </c>
      <c r="G16" s="880">
        <v>94.3</v>
      </c>
      <c r="H16" s="880">
        <v>98.5</v>
      </c>
      <c r="I16" s="894">
        <v>96.7</v>
      </c>
      <c r="J16" s="894">
        <v>100.1</v>
      </c>
      <c r="K16" s="894">
        <v>97.8</v>
      </c>
      <c r="L16" s="1172"/>
    </row>
    <row r="17" spans="1:12" ht="18.75">
      <c r="A17" s="1168"/>
      <c r="B17" s="895" t="s">
        <v>3045</v>
      </c>
      <c r="C17" s="896" t="s">
        <v>3042</v>
      </c>
      <c r="D17" s="897" t="s">
        <v>1</v>
      </c>
      <c r="E17" s="898">
        <f t="shared" ref="E17:K17" si="11">ROUND(E14*E16/100,2)</f>
        <v>101.1</v>
      </c>
      <c r="F17" s="898">
        <f>ROUND(F14*F16/100,2)</f>
        <v>111.08</v>
      </c>
      <c r="G17" s="898">
        <f t="shared" si="11"/>
        <v>93.67</v>
      </c>
      <c r="H17" s="898">
        <f t="shared" si="11"/>
        <v>97.52</v>
      </c>
      <c r="I17" s="898">
        <f t="shared" si="11"/>
        <v>93.15</v>
      </c>
      <c r="J17" s="898">
        <f>ROUND(J14*J16/100,2)</f>
        <v>101.3</v>
      </c>
      <c r="K17" s="898">
        <f t="shared" si="11"/>
        <v>93.25</v>
      </c>
      <c r="L17" s="1171"/>
    </row>
    <row r="18" spans="1:12" ht="19.5" thickBot="1">
      <c r="A18" s="1169"/>
      <c r="B18" s="903"/>
      <c r="C18" s="904" t="s">
        <v>3043</v>
      </c>
      <c r="D18" s="905">
        <v>0.5</v>
      </c>
      <c r="E18" s="906">
        <f t="shared" ref="E18:K18" si="12">ROUND(E17*E$5/100,4)</f>
        <v>0.1517</v>
      </c>
      <c r="F18" s="906">
        <f t="shared" si="12"/>
        <v>6.6600000000000006E-2</v>
      </c>
      <c r="G18" s="906">
        <f t="shared" si="12"/>
        <v>3.7499999999999999E-2</v>
      </c>
      <c r="H18" s="906">
        <f t="shared" si="12"/>
        <v>9.7999999999999997E-3</v>
      </c>
      <c r="I18" s="906">
        <f t="shared" si="12"/>
        <v>8.3799999999999999E-2</v>
      </c>
      <c r="J18" s="906">
        <f>ROUND(J17*J$5/100,4)</f>
        <v>0.13170000000000001</v>
      </c>
      <c r="K18" s="906">
        <f t="shared" si="12"/>
        <v>1.8700000000000001E-2</v>
      </c>
      <c r="L18" s="907">
        <f>SUM(D18:K18)</f>
        <v>0.99980000000000002</v>
      </c>
    </row>
    <row r="19" spans="1:12" ht="18.75">
      <c r="A19" s="1167">
        <v>2024</v>
      </c>
      <c r="B19" s="908"/>
      <c r="C19" s="909" t="s">
        <v>3040</v>
      </c>
      <c r="D19" s="910" t="s">
        <v>1</v>
      </c>
      <c r="E19" s="911">
        <v>100.4</v>
      </c>
      <c r="F19" s="911">
        <v>92</v>
      </c>
      <c r="G19" s="911">
        <v>101</v>
      </c>
      <c r="H19" s="911">
        <v>103.1</v>
      </c>
      <c r="I19" s="911">
        <v>101.6</v>
      </c>
      <c r="J19" s="911">
        <v>102.8</v>
      </c>
      <c r="K19" s="911">
        <v>99.3</v>
      </c>
      <c r="L19" s="1170"/>
    </row>
    <row r="20" spans="1:12" ht="18.75">
      <c r="A20" s="1168"/>
      <c r="B20" s="912" t="s">
        <v>3046</v>
      </c>
      <c r="C20" s="896" t="s">
        <v>3042</v>
      </c>
      <c r="D20" s="897" t="s">
        <v>1</v>
      </c>
      <c r="E20" s="898">
        <f t="shared" ref="E20:K20" si="13">ROUND(E17*E19/100,2)</f>
        <v>101.5</v>
      </c>
      <c r="F20" s="898">
        <f t="shared" si="13"/>
        <v>102.19</v>
      </c>
      <c r="G20" s="898">
        <f t="shared" si="13"/>
        <v>94.61</v>
      </c>
      <c r="H20" s="898">
        <f t="shared" si="13"/>
        <v>100.54</v>
      </c>
      <c r="I20" s="898">
        <f t="shared" si="13"/>
        <v>94.64</v>
      </c>
      <c r="J20" s="898">
        <f>ROUND(J17*J19/100,2)</f>
        <v>104.14</v>
      </c>
      <c r="K20" s="898">
        <f t="shared" si="13"/>
        <v>92.6</v>
      </c>
      <c r="L20" s="1171"/>
    </row>
    <row r="21" spans="1:12" ht="18.75">
      <c r="A21" s="1168"/>
      <c r="B21" s="913"/>
      <c r="C21" s="900" t="s">
        <v>3043</v>
      </c>
      <c r="D21" s="901">
        <v>0.5</v>
      </c>
      <c r="E21" s="902">
        <f t="shared" ref="E21:K21" si="14">ROUND(E20*E$5/100,4)</f>
        <v>0.15229999999999999</v>
      </c>
      <c r="F21" s="902">
        <f t="shared" si="14"/>
        <v>6.13E-2</v>
      </c>
      <c r="G21" s="902">
        <f t="shared" si="14"/>
        <v>3.78E-2</v>
      </c>
      <c r="H21" s="902">
        <f t="shared" si="14"/>
        <v>1.01E-2</v>
      </c>
      <c r="I21" s="902">
        <f t="shared" si="14"/>
        <v>8.5199999999999998E-2</v>
      </c>
      <c r="J21" s="902">
        <f>ROUND(J20*J$5/100,4)</f>
        <v>0.13539999999999999</v>
      </c>
      <c r="K21" s="902">
        <f t="shared" si="14"/>
        <v>1.8499999999999999E-2</v>
      </c>
      <c r="L21" s="890">
        <f>SUM(D21:K21)</f>
        <v>1.0005999999999999</v>
      </c>
    </row>
    <row r="22" spans="1:12" ht="18.75">
      <c r="A22" s="1168"/>
      <c r="B22" s="914"/>
      <c r="C22" s="877" t="s">
        <v>3040</v>
      </c>
      <c r="D22" s="878" t="s">
        <v>1</v>
      </c>
      <c r="E22" s="879">
        <v>100.3</v>
      </c>
      <c r="F22" s="879">
        <v>99.1</v>
      </c>
      <c r="G22" s="879">
        <v>104.6</v>
      </c>
      <c r="H22" s="879">
        <v>99.7</v>
      </c>
      <c r="I22" s="879">
        <v>100.8</v>
      </c>
      <c r="J22" s="879">
        <v>100</v>
      </c>
      <c r="K22" s="879">
        <v>99.4</v>
      </c>
      <c r="L22" s="1172"/>
    </row>
    <row r="23" spans="1:12" ht="18.75">
      <c r="A23" s="1168"/>
      <c r="B23" s="915" t="s">
        <v>3047</v>
      </c>
      <c r="C23" s="882" t="s">
        <v>3042</v>
      </c>
      <c r="D23" s="883" t="s">
        <v>1</v>
      </c>
      <c r="E23" s="884">
        <f t="shared" ref="E23:K23" si="15">ROUND(E20*E22/100,2)</f>
        <v>101.8</v>
      </c>
      <c r="F23" s="884">
        <f t="shared" si="15"/>
        <v>101.27</v>
      </c>
      <c r="G23" s="884">
        <f t="shared" si="15"/>
        <v>98.96</v>
      </c>
      <c r="H23" s="884">
        <f t="shared" si="15"/>
        <v>100.24</v>
      </c>
      <c r="I23" s="884">
        <f t="shared" si="15"/>
        <v>95.4</v>
      </c>
      <c r="J23" s="884">
        <f>ROUND(J20*J22/100,2)</f>
        <v>104.14</v>
      </c>
      <c r="K23" s="884">
        <f t="shared" si="15"/>
        <v>92.04</v>
      </c>
      <c r="L23" s="1171"/>
    </row>
    <row r="24" spans="1:12" ht="18.75">
      <c r="A24" s="1168"/>
      <c r="B24" s="916"/>
      <c r="C24" s="886" t="s">
        <v>3043</v>
      </c>
      <c r="D24" s="887">
        <v>0.5</v>
      </c>
      <c r="E24" s="888">
        <f t="shared" ref="E24:K24" si="16">ROUND(E23*E$5/100,4)</f>
        <v>0.1527</v>
      </c>
      <c r="F24" s="889">
        <f t="shared" si="16"/>
        <v>6.08E-2</v>
      </c>
      <c r="G24" s="889">
        <f t="shared" si="16"/>
        <v>3.9600000000000003E-2</v>
      </c>
      <c r="H24" s="889">
        <f t="shared" si="16"/>
        <v>0.01</v>
      </c>
      <c r="I24" s="889">
        <f t="shared" si="16"/>
        <v>8.5900000000000004E-2</v>
      </c>
      <c r="J24" s="889">
        <f>ROUND(J23*J$5/100,4)</f>
        <v>0.13539999999999999</v>
      </c>
      <c r="K24" s="889">
        <f t="shared" si="16"/>
        <v>1.84E-2</v>
      </c>
      <c r="L24" s="890">
        <f>SUM(D24:K24)</f>
        <v>1.0027999999999999</v>
      </c>
    </row>
    <row r="25" spans="1:12" ht="18.75">
      <c r="A25" s="1168"/>
      <c r="B25" s="917"/>
      <c r="C25" s="892" t="s">
        <v>3040</v>
      </c>
      <c r="D25" s="893" t="s">
        <v>1</v>
      </c>
      <c r="E25" s="879">
        <v>100.2</v>
      </c>
      <c r="F25" s="879">
        <v>107.7</v>
      </c>
      <c r="G25" s="879">
        <v>99.2</v>
      </c>
      <c r="H25" s="879">
        <v>101.3</v>
      </c>
      <c r="I25" s="879">
        <v>101.9</v>
      </c>
      <c r="J25" s="879">
        <v>100.6</v>
      </c>
      <c r="K25" s="879">
        <v>102.4</v>
      </c>
      <c r="L25" s="1173"/>
    </row>
    <row r="26" spans="1:12" ht="18.75">
      <c r="A26" s="1168"/>
      <c r="B26" s="912" t="s">
        <v>3048</v>
      </c>
      <c r="C26" s="896" t="s">
        <v>3042</v>
      </c>
      <c r="D26" s="897" t="s">
        <v>1</v>
      </c>
      <c r="E26" s="898">
        <f t="shared" ref="E26:K26" si="17">ROUND(E23*E25/100,2)</f>
        <v>102</v>
      </c>
      <c r="F26" s="898">
        <f t="shared" si="17"/>
        <v>109.07</v>
      </c>
      <c r="G26" s="898">
        <f t="shared" si="17"/>
        <v>98.17</v>
      </c>
      <c r="H26" s="898">
        <f t="shared" si="17"/>
        <v>101.54</v>
      </c>
      <c r="I26" s="898">
        <f t="shared" si="17"/>
        <v>97.21</v>
      </c>
      <c r="J26" s="898">
        <f>ROUND(J23*J25/100,2)</f>
        <v>104.76</v>
      </c>
      <c r="K26" s="898">
        <f t="shared" si="17"/>
        <v>94.25</v>
      </c>
      <c r="L26" s="1171"/>
    </row>
    <row r="27" spans="1:12" ht="18.75">
      <c r="A27" s="1168"/>
      <c r="B27" s="913"/>
      <c r="C27" s="900" t="s">
        <v>3043</v>
      </c>
      <c r="D27" s="901">
        <v>0.5</v>
      </c>
      <c r="E27" s="902">
        <f t="shared" ref="E27:K27" si="18">ROUND(E26*E$5/100,4)</f>
        <v>0.153</v>
      </c>
      <c r="F27" s="902">
        <f t="shared" si="18"/>
        <v>6.54E-2</v>
      </c>
      <c r="G27" s="902">
        <f t="shared" si="18"/>
        <v>3.9300000000000002E-2</v>
      </c>
      <c r="H27" s="902">
        <f t="shared" si="18"/>
        <v>1.0200000000000001E-2</v>
      </c>
      <c r="I27" s="902">
        <f t="shared" si="18"/>
        <v>8.7499999999999994E-2</v>
      </c>
      <c r="J27" s="902">
        <f>ROUND(J26*J$5/100,4)</f>
        <v>0.13619999999999999</v>
      </c>
      <c r="K27" s="902">
        <f t="shared" si="18"/>
        <v>1.89E-2</v>
      </c>
      <c r="L27" s="890">
        <f>SUM(D27:K27)</f>
        <v>1.0105</v>
      </c>
    </row>
    <row r="28" spans="1:12" ht="18.75">
      <c r="A28" s="1168"/>
      <c r="B28" s="914"/>
      <c r="C28" s="877" t="s">
        <v>3040</v>
      </c>
      <c r="D28" s="878" t="s">
        <v>1</v>
      </c>
      <c r="E28" s="879">
        <v>101.1</v>
      </c>
      <c r="F28" s="879">
        <v>112.3</v>
      </c>
      <c r="G28" s="879">
        <v>101.5</v>
      </c>
      <c r="H28" s="879">
        <v>100.3</v>
      </c>
      <c r="I28" s="879">
        <v>98.5</v>
      </c>
      <c r="J28" s="879">
        <v>100.3</v>
      </c>
      <c r="K28" s="879">
        <v>104.1</v>
      </c>
      <c r="L28" s="1172"/>
    </row>
    <row r="29" spans="1:12" ht="18.75">
      <c r="A29" s="1168"/>
      <c r="B29" s="915" t="s">
        <v>3049</v>
      </c>
      <c r="C29" s="882" t="s">
        <v>3042</v>
      </c>
      <c r="D29" s="883" t="s">
        <v>1</v>
      </c>
      <c r="E29" s="884">
        <f t="shared" ref="E29:K29" si="19">ROUND(E26*E28/100,2)</f>
        <v>103.12</v>
      </c>
      <c r="F29" s="884">
        <f t="shared" si="19"/>
        <v>122.49</v>
      </c>
      <c r="G29" s="884">
        <f t="shared" si="19"/>
        <v>99.64</v>
      </c>
      <c r="H29" s="884">
        <f t="shared" si="19"/>
        <v>101.84</v>
      </c>
      <c r="I29" s="884">
        <f t="shared" si="19"/>
        <v>95.75</v>
      </c>
      <c r="J29" s="884">
        <f>ROUND(J26*J28/100,2)</f>
        <v>105.07</v>
      </c>
      <c r="K29" s="884">
        <f t="shared" si="19"/>
        <v>98.11</v>
      </c>
      <c r="L29" s="1171"/>
    </row>
    <row r="30" spans="1:12" ht="18.75">
      <c r="A30" s="1168"/>
      <c r="B30" s="916"/>
      <c r="C30" s="886" t="s">
        <v>3043</v>
      </c>
      <c r="D30" s="887">
        <v>0.5</v>
      </c>
      <c r="E30" s="888">
        <f>ROUND(E29*E$5/100,4)</f>
        <v>0.1547</v>
      </c>
      <c r="F30" s="889">
        <f t="shared" ref="F30:K30" si="20">ROUND(F29*F$5/100,4)</f>
        <v>7.3499999999999996E-2</v>
      </c>
      <c r="G30" s="889">
        <f t="shared" si="20"/>
        <v>3.9899999999999998E-2</v>
      </c>
      <c r="H30" s="889">
        <f t="shared" si="20"/>
        <v>1.0200000000000001E-2</v>
      </c>
      <c r="I30" s="889">
        <f t="shared" si="20"/>
        <v>8.6199999999999999E-2</v>
      </c>
      <c r="J30" s="889">
        <f>ROUND(J29*J$5/100,4)</f>
        <v>0.1366</v>
      </c>
      <c r="K30" s="889">
        <f t="shared" si="20"/>
        <v>1.9599999999999999E-2</v>
      </c>
      <c r="L30" s="890">
        <f>SUM(D30:K30)</f>
        <v>1.0207000000000002</v>
      </c>
    </row>
    <row r="31" spans="1:12" ht="18.75">
      <c r="A31" s="1168"/>
      <c r="B31" s="917"/>
      <c r="C31" s="892" t="s">
        <v>3040</v>
      </c>
      <c r="D31" s="893" t="s">
        <v>1</v>
      </c>
      <c r="E31" s="879">
        <v>100.1</v>
      </c>
      <c r="F31" s="879">
        <v>90.2</v>
      </c>
      <c r="G31" s="879">
        <v>94.7</v>
      </c>
      <c r="H31" s="879">
        <v>99.8</v>
      </c>
      <c r="I31" s="879">
        <v>98.4</v>
      </c>
      <c r="J31" s="879">
        <v>100.2</v>
      </c>
      <c r="K31" s="879">
        <v>103.6</v>
      </c>
      <c r="L31" s="1173"/>
    </row>
    <row r="32" spans="1:12" ht="18.75">
      <c r="A32" s="1168"/>
      <c r="B32" s="912" t="s">
        <v>3050</v>
      </c>
      <c r="C32" s="896" t="s">
        <v>3042</v>
      </c>
      <c r="D32" s="897" t="s">
        <v>1</v>
      </c>
      <c r="E32" s="898">
        <f t="shared" ref="E32:K32" si="21">ROUND(E29*E31/100,2)</f>
        <v>103.22</v>
      </c>
      <c r="F32" s="898">
        <f t="shared" si="21"/>
        <v>110.49</v>
      </c>
      <c r="G32" s="898">
        <f t="shared" si="21"/>
        <v>94.36</v>
      </c>
      <c r="H32" s="898">
        <f t="shared" si="21"/>
        <v>101.64</v>
      </c>
      <c r="I32" s="898">
        <f t="shared" si="21"/>
        <v>94.22</v>
      </c>
      <c r="J32" s="898">
        <f>ROUND(J29*J31/100,2)</f>
        <v>105.28</v>
      </c>
      <c r="K32" s="898">
        <f t="shared" si="21"/>
        <v>101.64</v>
      </c>
      <c r="L32" s="1171"/>
    </row>
    <row r="33" spans="1:12" ht="18.75">
      <c r="A33" s="1168"/>
      <c r="B33" s="913"/>
      <c r="C33" s="900" t="s">
        <v>3043</v>
      </c>
      <c r="D33" s="901">
        <v>0.5</v>
      </c>
      <c r="E33" s="902">
        <f>ROUND(E32*E$5/100,4)</f>
        <v>0.15479999999999999</v>
      </c>
      <c r="F33" s="902">
        <f t="shared" ref="F33:K33" si="22">ROUND(F32*F$5/100,4)</f>
        <v>6.6299999999999998E-2</v>
      </c>
      <c r="G33" s="902">
        <f t="shared" si="22"/>
        <v>3.7699999999999997E-2</v>
      </c>
      <c r="H33" s="902">
        <f t="shared" si="22"/>
        <v>1.0200000000000001E-2</v>
      </c>
      <c r="I33" s="902">
        <f t="shared" si="22"/>
        <v>8.48E-2</v>
      </c>
      <c r="J33" s="902">
        <f>ROUND(J32*J$5/100,4)</f>
        <v>0.13689999999999999</v>
      </c>
      <c r="K33" s="902">
        <f t="shared" si="22"/>
        <v>2.0299999999999999E-2</v>
      </c>
      <c r="L33" s="890">
        <f>SUM(D33:K33)</f>
        <v>1.0110000000000001</v>
      </c>
    </row>
    <row r="34" spans="1:12" ht="18.75">
      <c r="A34" s="1168"/>
      <c r="B34" s="917"/>
      <c r="C34" s="892" t="s">
        <v>3040</v>
      </c>
      <c r="D34" s="893" t="s">
        <v>1</v>
      </c>
      <c r="E34" s="879">
        <v>100.1</v>
      </c>
      <c r="F34" s="879">
        <v>97.4</v>
      </c>
      <c r="G34" s="879">
        <v>99.8</v>
      </c>
      <c r="H34" s="879">
        <v>99.2</v>
      </c>
      <c r="I34" s="879">
        <v>99.6</v>
      </c>
      <c r="J34" s="879">
        <v>98.2</v>
      </c>
      <c r="K34" s="879">
        <v>100.7</v>
      </c>
      <c r="L34" s="1173"/>
    </row>
    <row r="35" spans="1:12" ht="18.75">
      <c r="A35" s="1168"/>
      <c r="B35" s="912" t="s">
        <v>3051</v>
      </c>
      <c r="C35" s="896" t="s">
        <v>3042</v>
      </c>
      <c r="D35" s="897" t="s">
        <v>1</v>
      </c>
      <c r="E35" s="898">
        <f t="shared" ref="E35:K35" si="23">ROUND(E32*E34/100,2)</f>
        <v>103.32</v>
      </c>
      <c r="F35" s="898">
        <f t="shared" si="23"/>
        <v>107.62</v>
      </c>
      <c r="G35" s="898">
        <f t="shared" si="23"/>
        <v>94.17</v>
      </c>
      <c r="H35" s="898">
        <f t="shared" si="23"/>
        <v>100.83</v>
      </c>
      <c r="I35" s="898">
        <f t="shared" si="23"/>
        <v>93.84</v>
      </c>
      <c r="J35" s="898">
        <f>ROUND(J32*J34/100,2)</f>
        <v>103.38</v>
      </c>
      <c r="K35" s="898">
        <f t="shared" si="23"/>
        <v>102.35</v>
      </c>
      <c r="L35" s="1171"/>
    </row>
    <row r="36" spans="1:12" ht="18.75">
      <c r="A36" s="1168"/>
      <c r="B36" s="913"/>
      <c r="C36" s="900" t="s">
        <v>3043</v>
      </c>
      <c r="D36" s="901">
        <v>0.5</v>
      </c>
      <c r="E36" s="902">
        <f>ROUND(E35*E$5/100,4)</f>
        <v>0.155</v>
      </c>
      <c r="F36" s="902">
        <f t="shared" ref="F36:K36" si="24">ROUND(F35*F$5/100,4)</f>
        <v>6.4600000000000005E-2</v>
      </c>
      <c r="G36" s="902">
        <f t="shared" si="24"/>
        <v>3.7699999999999997E-2</v>
      </c>
      <c r="H36" s="902">
        <f t="shared" si="24"/>
        <v>1.01E-2</v>
      </c>
      <c r="I36" s="902">
        <f t="shared" si="24"/>
        <v>8.4500000000000006E-2</v>
      </c>
      <c r="J36" s="902">
        <f>ROUND(J35*J$5/100,4)</f>
        <v>0.13439999999999999</v>
      </c>
      <c r="K36" s="902">
        <f t="shared" si="24"/>
        <v>2.0500000000000001E-2</v>
      </c>
      <c r="L36" s="890">
        <f>SUM(D36:K36)</f>
        <v>1.0067999999999999</v>
      </c>
    </row>
    <row r="37" spans="1:12" ht="18.75">
      <c r="A37" s="1168"/>
      <c r="B37" s="917"/>
      <c r="C37" s="892" t="s">
        <v>3040</v>
      </c>
      <c r="D37" s="893" t="s">
        <v>1</v>
      </c>
      <c r="E37" s="879">
        <v>101.4</v>
      </c>
      <c r="F37" s="879">
        <v>104.3</v>
      </c>
      <c r="G37" s="879">
        <v>101.3</v>
      </c>
      <c r="H37" s="879">
        <v>99.8</v>
      </c>
      <c r="I37" s="879">
        <v>99.2</v>
      </c>
      <c r="J37" s="879">
        <v>101.9</v>
      </c>
      <c r="K37" s="879">
        <v>99.4</v>
      </c>
      <c r="L37" s="1173"/>
    </row>
    <row r="38" spans="1:12" ht="18.75">
      <c r="A38" s="1168"/>
      <c r="B38" s="912" t="s">
        <v>3052</v>
      </c>
      <c r="C38" s="896" t="s">
        <v>3042</v>
      </c>
      <c r="D38" s="897" t="s">
        <v>1</v>
      </c>
      <c r="E38" s="898">
        <f t="shared" ref="E38:K38" si="25">ROUND(E35*E37/100,2)</f>
        <v>104.77</v>
      </c>
      <c r="F38" s="898">
        <f t="shared" si="25"/>
        <v>112.25</v>
      </c>
      <c r="G38" s="898">
        <f t="shared" si="25"/>
        <v>95.39</v>
      </c>
      <c r="H38" s="898">
        <f t="shared" si="25"/>
        <v>100.63</v>
      </c>
      <c r="I38" s="898">
        <f t="shared" si="25"/>
        <v>93.09</v>
      </c>
      <c r="J38" s="898">
        <f>ROUND(J35*J37/100,2)</f>
        <v>105.34</v>
      </c>
      <c r="K38" s="898">
        <f t="shared" si="25"/>
        <v>101.74</v>
      </c>
      <c r="L38" s="1171"/>
    </row>
    <row r="39" spans="1:12" ht="18.75">
      <c r="A39" s="1168"/>
      <c r="B39" s="913"/>
      <c r="C39" s="900" t="s">
        <v>3043</v>
      </c>
      <c r="D39" s="901">
        <v>0.5</v>
      </c>
      <c r="E39" s="902">
        <f>ROUND(E38*E$5/100,4)</f>
        <v>0.15720000000000001</v>
      </c>
      <c r="F39" s="902">
        <f t="shared" ref="F39:K39" si="26">ROUND(F38*F$5/100,4)</f>
        <v>6.7400000000000002E-2</v>
      </c>
      <c r="G39" s="902">
        <f t="shared" si="26"/>
        <v>3.8199999999999998E-2</v>
      </c>
      <c r="H39" s="902">
        <f t="shared" si="26"/>
        <v>1.01E-2</v>
      </c>
      <c r="I39" s="902">
        <f t="shared" si="26"/>
        <v>8.3799999999999999E-2</v>
      </c>
      <c r="J39" s="902">
        <f>ROUND(J38*J$5/100,4)</f>
        <v>0.13689999999999999</v>
      </c>
      <c r="K39" s="902">
        <f t="shared" si="26"/>
        <v>2.0299999999999999E-2</v>
      </c>
      <c r="L39" s="890">
        <f>SUM(D39:K39)</f>
        <v>1.0139</v>
      </c>
    </row>
    <row r="40" spans="1:12" ht="18.75">
      <c r="A40" s="1168"/>
      <c r="B40" s="917"/>
      <c r="C40" s="892" t="s">
        <v>3040</v>
      </c>
      <c r="D40" s="893" t="s">
        <v>1</v>
      </c>
      <c r="E40" s="879">
        <v>100.1</v>
      </c>
      <c r="F40" s="879">
        <v>102.4</v>
      </c>
      <c r="G40" s="879">
        <v>93.9</v>
      </c>
      <c r="H40" s="879">
        <v>100</v>
      </c>
      <c r="I40" s="879">
        <v>100.6</v>
      </c>
      <c r="J40" s="879">
        <v>99.6</v>
      </c>
      <c r="K40" s="879">
        <v>99.2</v>
      </c>
      <c r="L40" s="1173"/>
    </row>
    <row r="41" spans="1:12" ht="18.75">
      <c r="A41" s="1168"/>
      <c r="B41" s="912" t="s">
        <v>3053</v>
      </c>
      <c r="C41" s="896" t="s">
        <v>3042</v>
      </c>
      <c r="D41" s="897" t="s">
        <v>1</v>
      </c>
      <c r="E41" s="898">
        <f>ROUND(E38*E40/100,2)</f>
        <v>104.87</v>
      </c>
      <c r="F41" s="898">
        <f>ROUND(F38*F40/100,2)</f>
        <v>114.94</v>
      </c>
      <c r="G41" s="898">
        <f t="shared" ref="G41:K41" si="27">ROUND(G38*G40/100,2)</f>
        <v>89.57</v>
      </c>
      <c r="H41" s="898">
        <f t="shared" si="27"/>
        <v>100.63</v>
      </c>
      <c r="I41" s="898">
        <f t="shared" si="27"/>
        <v>93.65</v>
      </c>
      <c r="J41" s="898">
        <f>ROUND(J38*J40/100,2)</f>
        <v>104.92</v>
      </c>
      <c r="K41" s="898">
        <f t="shared" si="27"/>
        <v>100.93</v>
      </c>
      <c r="L41" s="1171"/>
    </row>
    <row r="42" spans="1:12" ht="18.75">
      <c r="A42" s="1168"/>
      <c r="B42" s="913"/>
      <c r="C42" s="900" t="s">
        <v>3043</v>
      </c>
      <c r="D42" s="901">
        <v>0.5</v>
      </c>
      <c r="E42" s="902">
        <f>ROUND(E41*E$5/100,4)</f>
        <v>0.1573</v>
      </c>
      <c r="F42" s="902">
        <f t="shared" ref="F42:K42" si="28">ROUND(F41*F$5/100,4)</f>
        <v>6.9000000000000006E-2</v>
      </c>
      <c r="G42" s="902">
        <f t="shared" si="28"/>
        <v>3.5799999999999998E-2</v>
      </c>
      <c r="H42" s="902">
        <f t="shared" si="28"/>
        <v>1.01E-2</v>
      </c>
      <c r="I42" s="902">
        <f t="shared" si="28"/>
        <v>8.43E-2</v>
      </c>
      <c r="J42" s="902">
        <f>ROUND(J41*J$5/100,4)</f>
        <v>0.13639999999999999</v>
      </c>
      <c r="K42" s="902">
        <f t="shared" si="28"/>
        <v>2.0199999999999999E-2</v>
      </c>
      <c r="L42" s="890">
        <f>SUM(D42:K42)</f>
        <v>1.0131000000000001</v>
      </c>
    </row>
    <row r="43" spans="1:12" ht="18.75">
      <c r="A43" s="1168"/>
      <c r="B43" s="917"/>
      <c r="C43" s="892" t="s">
        <v>3040</v>
      </c>
      <c r="D43" s="893" t="s">
        <v>1</v>
      </c>
      <c r="E43" s="879">
        <v>100.1</v>
      </c>
      <c r="F43" s="879">
        <v>96.7</v>
      </c>
      <c r="G43" s="879">
        <v>98.1</v>
      </c>
      <c r="H43" s="879">
        <v>99.6</v>
      </c>
      <c r="I43" s="879">
        <v>99.2</v>
      </c>
      <c r="J43" s="879">
        <v>99.9</v>
      </c>
      <c r="K43" s="879">
        <v>99.4</v>
      </c>
      <c r="L43" s="1173"/>
    </row>
    <row r="44" spans="1:12" ht="18.75">
      <c r="A44" s="1168"/>
      <c r="B44" s="912" t="s">
        <v>3054</v>
      </c>
      <c r="C44" s="896" t="s">
        <v>3042</v>
      </c>
      <c r="D44" s="897" t="s">
        <v>1</v>
      </c>
      <c r="E44" s="898">
        <f t="shared" ref="E44:K44" si="29">ROUND(E41*E43/100,2)</f>
        <v>104.97</v>
      </c>
      <c r="F44" s="898">
        <f>ROUND(F41*F43/100,2)</f>
        <v>111.15</v>
      </c>
      <c r="G44" s="898">
        <f t="shared" si="29"/>
        <v>87.87</v>
      </c>
      <c r="H44" s="898">
        <f t="shared" si="29"/>
        <v>100.23</v>
      </c>
      <c r="I44" s="898">
        <f t="shared" si="29"/>
        <v>92.9</v>
      </c>
      <c r="J44" s="898">
        <f>ROUND(J41*J43/100,2)</f>
        <v>104.82</v>
      </c>
      <c r="K44" s="898">
        <f t="shared" si="29"/>
        <v>100.32</v>
      </c>
      <c r="L44" s="1171"/>
    </row>
    <row r="45" spans="1:12" ht="18.75">
      <c r="A45" s="1168"/>
      <c r="B45" s="913"/>
      <c r="C45" s="900" t="s">
        <v>3043</v>
      </c>
      <c r="D45" s="901">
        <v>0.5</v>
      </c>
      <c r="E45" s="902">
        <f>ROUND(E44*E$5/100,4)</f>
        <v>0.1575</v>
      </c>
      <c r="F45" s="902">
        <f t="shared" ref="F45:K45" si="30">ROUND(F44*F$5/100,4)</f>
        <v>6.6699999999999995E-2</v>
      </c>
      <c r="G45" s="902">
        <f t="shared" si="30"/>
        <v>3.5099999999999999E-2</v>
      </c>
      <c r="H45" s="902">
        <f t="shared" si="30"/>
        <v>0.01</v>
      </c>
      <c r="I45" s="902">
        <f t="shared" si="30"/>
        <v>8.3599999999999994E-2</v>
      </c>
      <c r="J45" s="902">
        <f>ROUND(J44*J$5/100,4)</f>
        <v>0.1363</v>
      </c>
      <c r="K45" s="902">
        <f t="shared" si="30"/>
        <v>2.01E-2</v>
      </c>
      <c r="L45" s="890">
        <f>SUM(D45:K45)</f>
        <v>1.0092999999999999</v>
      </c>
    </row>
    <row r="46" spans="1:12" ht="18.75">
      <c r="A46" s="1168"/>
      <c r="B46" s="917"/>
      <c r="C46" s="892" t="s">
        <v>3040</v>
      </c>
      <c r="D46" s="893"/>
      <c r="E46" s="879">
        <v>100.3</v>
      </c>
      <c r="F46" s="879">
        <v>107.3</v>
      </c>
      <c r="G46" s="879">
        <v>103.9</v>
      </c>
      <c r="H46" s="879">
        <v>99.3</v>
      </c>
      <c r="I46" s="879">
        <v>98.7</v>
      </c>
      <c r="J46" s="879">
        <v>100.3</v>
      </c>
      <c r="K46" s="879">
        <v>100.9</v>
      </c>
      <c r="L46" s="1173"/>
    </row>
    <row r="47" spans="1:12" ht="18.75">
      <c r="A47" s="1168"/>
      <c r="B47" s="912" t="s">
        <v>3041</v>
      </c>
      <c r="C47" s="896" t="s">
        <v>3042</v>
      </c>
      <c r="D47" s="897" t="s">
        <v>1</v>
      </c>
      <c r="E47" s="898">
        <f>ROUND(E44*E46/100,2)</f>
        <v>105.28</v>
      </c>
      <c r="F47" s="898">
        <f>ROUND(F44*F46/100,2)</f>
        <v>119.26</v>
      </c>
      <c r="G47" s="898">
        <f t="shared" ref="G47:K47" si="31">ROUND(G44*G46/100,2)</f>
        <v>91.3</v>
      </c>
      <c r="H47" s="898">
        <f t="shared" si="31"/>
        <v>99.53</v>
      </c>
      <c r="I47" s="898">
        <f t="shared" si="31"/>
        <v>91.69</v>
      </c>
      <c r="J47" s="898">
        <f>ROUND(J44*J46/100,2)</f>
        <v>105.13</v>
      </c>
      <c r="K47" s="898">
        <f t="shared" si="31"/>
        <v>101.22</v>
      </c>
      <c r="L47" s="1171"/>
    </row>
    <row r="48" spans="1:12" ht="18.75">
      <c r="A48" s="1168"/>
      <c r="B48" s="913"/>
      <c r="C48" s="900" t="s">
        <v>3043</v>
      </c>
      <c r="D48" s="901">
        <v>0.5</v>
      </c>
      <c r="E48" s="902">
        <f>ROUND(E47*E$5/100,4)</f>
        <v>0.15790000000000001</v>
      </c>
      <c r="F48" s="902">
        <f t="shared" ref="F48:I48" si="32">ROUND(F47*F$5/100,4)</f>
        <v>7.1599999999999997E-2</v>
      </c>
      <c r="G48" s="902">
        <f t="shared" si="32"/>
        <v>3.6499999999999998E-2</v>
      </c>
      <c r="H48" s="902">
        <f t="shared" si="32"/>
        <v>0.01</v>
      </c>
      <c r="I48" s="902">
        <f t="shared" si="32"/>
        <v>8.2500000000000004E-2</v>
      </c>
      <c r="J48" s="902">
        <f>ROUND(J47*J$5/100,4)</f>
        <v>0.13669999999999999</v>
      </c>
      <c r="K48" s="902">
        <f>ROUND(K47*K$5/100,4)</f>
        <v>2.0199999999999999E-2</v>
      </c>
      <c r="L48" s="890">
        <f>SUM(D48:K48)</f>
        <v>1.0154000000000001</v>
      </c>
    </row>
    <row r="49" spans="1:18" ht="18.75">
      <c r="A49" s="1168"/>
      <c r="B49" s="917"/>
      <c r="C49" s="892" t="s">
        <v>3040</v>
      </c>
      <c r="D49" s="893"/>
      <c r="E49" s="879">
        <v>100.5</v>
      </c>
      <c r="F49" s="879">
        <v>96.2</v>
      </c>
      <c r="G49" s="879">
        <v>102.5</v>
      </c>
      <c r="H49" s="879">
        <v>99.8</v>
      </c>
      <c r="I49" s="879">
        <v>98.4</v>
      </c>
      <c r="J49" s="879">
        <v>99.5</v>
      </c>
      <c r="K49" s="879">
        <v>101.4</v>
      </c>
      <c r="L49" s="1173"/>
    </row>
    <row r="50" spans="1:18" ht="18.75">
      <c r="A50" s="1168"/>
      <c r="B50" s="912" t="s">
        <v>3044</v>
      </c>
      <c r="C50" s="896" t="s">
        <v>3042</v>
      </c>
      <c r="D50" s="897" t="s">
        <v>1</v>
      </c>
      <c r="E50" s="898">
        <f>ROUND(E47*E49/100,2)</f>
        <v>105.81</v>
      </c>
      <c r="F50" s="898">
        <f>ROUND(F47*F49/100,2)</f>
        <v>114.73</v>
      </c>
      <c r="G50" s="898">
        <f t="shared" ref="G50:K50" si="33">ROUND(G47*G49/100,2)</f>
        <v>93.58</v>
      </c>
      <c r="H50" s="898">
        <f t="shared" si="33"/>
        <v>99.33</v>
      </c>
      <c r="I50" s="898">
        <f>ROUND(I47*I49/100,2)</f>
        <v>90.22</v>
      </c>
      <c r="J50" s="898">
        <f>ROUND(J47*J49/100,2)</f>
        <v>104.6</v>
      </c>
      <c r="K50" s="898">
        <f t="shared" si="33"/>
        <v>102.64</v>
      </c>
      <c r="L50" s="1171"/>
    </row>
    <row r="51" spans="1:18" ht="18.75">
      <c r="A51" s="1168"/>
      <c r="B51" s="913"/>
      <c r="C51" s="900" t="s">
        <v>3043</v>
      </c>
      <c r="D51" s="901">
        <v>0.5</v>
      </c>
      <c r="E51" s="902">
        <f>ROUND(E50*E$5/100,4)</f>
        <v>0.15870000000000001</v>
      </c>
      <c r="F51" s="902">
        <f t="shared" ref="F51:K51" si="34">ROUND(F50*F$5/100,4)</f>
        <v>6.88E-2</v>
      </c>
      <c r="G51" s="902">
        <f t="shared" si="34"/>
        <v>3.7400000000000003E-2</v>
      </c>
      <c r="H51" s="902">
        <f t="shared" si="34"/>
        <v>9.9000000000000008E-3</v>
      </c>
      <c r="I51" s="902">
        <f t="shared" si="34"/>
        <v>8.1199999999999994E-2</v>
      </c>
      <c r="J51" s="902">
        <f>ROUND(J50*J$5/100,4)</f>
        <v>0.13600000000000001</v>
      </c>
      <c r="K51" s="902">
        <f t="shared" si="34"/>
        <v>2.0500000000000001E-2</v>
      </c>
      <c r="L51" s="890">
        <f>SUM(D51:K51)</f>
        <v>1.0125000000000002</v>
      </c>
    </row>
    <row r="52" spans="1:18" ht="18.75">
      <c r="A52" s="1168"/>
      <c r="B52" s="917"/>
      <c r="C52" s="892" t="s">
        <v>3040</v>
      </c>
      <c r="D52" s="893"/>
      <c r="E52" s="879">
        <v>100</v>
      </c>
      <c r="F52" s="879">
        <v>106.3</v>
      </c>
      <c r="G52" s="879">
        <v>98.2</v>
      </c>
      <c r="H52" s="879">
        <v>99.7</v>
      </c>
      <c r="I52" s="879">
        <v>98.9</v>
      </c>
      <c r="J52" s="879">
        <v>100.8</v>
      </c>
      <c r="K52" s="879">
        <v>99.6</v>
      </c>
      <c r="L52" s="1173"/>
    </row>
    <row r="53" spans="1:18" ht="18.75">
      <c r="A53" s="1168"/>
      <c r="B53" s="912" t="s">
        <v>3045</v>
      </c>
      <c r="C53" s="896" t="s">
        <v>3042</v>
      </c>
      <c r="D53" s="897" t="s">
        <v>1</v>
      </c>
      <c r="E53" s="898">
        <f t="shared" ref="E53:K53" si="35">ROUND(E50*E52/100,2)</f>
        <v>105.81</v>
      </c>
      <c r="F53" s="898">
        <f t="shared" si="35"/>
        <v>121.96</v>
      </c>
      <c r="G53" s="898">
        <f t="shared" si="35"/>
        <v>91.9</v>
      </c>
      <c r="H53" s="898">
        <f t="shared" si="35"/>
        <v>99.03</v>
      </c>
      <c r="I53" s="898">
        <f t="shared" si="35"/>
        <v>89.23</v>
      </c>
      <c r="J53" s="898">
        <f t="shared" si="35"/>
        <v>105.44</v>
      </c>
      <c r="K53" s="898">
        <f t="shared" si="35"/>
        <v>102.23</v>
      </c>
      <c r="L53" s="1171"/>
    </row>
    <row r="54" spans="1:18" ht="19.5" thickBot="1">
      <c r="A54" s="1169"/>
      <c r="B54" s="918"/>
      <c r="C54" s="919" t="s">
        <v>3043</v>
      </c>
      <c r="D54" s="920">
        <v>0.5</v>
      </c>
      <c r="E54" s="921">
        <f>ROUND(E53*E$5/100,4)</f>
        <v>0.15870000000000001</v>
      </c>
      <c r="F54" s="921">
        <f t="shared" ref="F54:I54" si="36">ROUND(F53*F$5/100,4)</f>
        <v>7.3200000000000001E-2</v>
      </c>
      <c r="G54" s="921">
        <f t="shared" si="36"/>
        <v>3.6799999999999999E-2</v>
      </c>
      <c r="H54" s="921">
        <f t="shared" si="36"/>
        <v>9.9000000000000008E-3</v>
      </c>
      <c r="I54" s="921">
        <f t="shared" si="36"/>
        <v>8.0299999999999996E-2</v>
      </c>
      <c r="J54" s="921">
        <f>ROUND(J53*J$5/100,4)</f>
        <v>0.1371</v>
      </c>
      <c r="K54" s="902">
        <f>ROUND(K53*K$5/100,4)</f>
        <v>2.0400000000000001E-2</v>
      </c>
      <c r="L54" s="922">
        <f>SUM(D54:K54)</f>
        <v>1.0164000000000002</v>
      </c>
    </row>
    <row r="55" spans="1:18" ht="18.75">
      <c r="A55" s="1167">
        <v>2025</v>
      </c>
      <c r="B55" s="923"/>
      <c r="C55" s="909" t="s">
        <v>3040</v>
      </c>
      <c r="D55" s="910" t="s">
        <v>1</v>
      </c>
      <c r="E55" s="925">
        <v>0</v>
      </c>
      <c r="F55" s="925">
        <v>0</v>
      </c>
      <c r="G55" s="925">
        <v>0</v>
      </c>
      <c r="H55" s="925">
        <v>0</v>
      </c>
      <c r="I55" s="925">
        <v>0</v>
      </c>
      <c r="J55" s="925">
        <v>0</v>
      </c>
      <c r="K55" s="925">
        <v>0</v>
      </c>
      <c r="L55" s="1170"/>
      <c r="M55" s="1177" t="s">
        <v>3057</v>
      </c>
      <c r="N55" s="1178"/>
      <c r="O55" s="1178"/>
      <c r="P55" s="1178"/>
      <c r="Q55" s="1178"/>
      <c r="R55" s="1178"/>
    </row>
    <row r="56" spans="1:18" ht="18.75">
      <c r="A56" s="1168"/>
      <c r="B56" s="895" t="s">
        <v>3046</v>
      </c>
      <c r="C56" s="896" t="s">
        <v>3042</v>
      </c>
      <c r="D56" s="897" t="s">
        <v>1</v>
      </c>
      <c r="E56" s="898">
        <f t="shared" ref="E56:K56" si="37">ROUND(E53*E55/100,2)</f>
        <v>0</v>
      </c>
      <c r="F56" s="898">
        <f t="shared" si="37"/>
        <v>0</v>
      </c>
      <c r="G56" s="898">
        <f t="shared" si="37"/>
        <v>0</v>
      </c>
      <c r="H56" s="898">
        <f t="shared" si="37"/>
        <v>0</v>
      </c>
      <c r="I56" s="898">
        <f t="shared" si="37"/>
        <v>0</v>
      </c>
      <c r="J56" s="898">
        <f>ROUND(J53*J55/100,2)</f>
        <v>0</v>
      </c>
      <c r="K56" s="898">
        <f t="shared" si="37"/>
        <v>0</v>
      </c>
      <c r="L56" s="1171"/>
      <c r="M56" s="1177"/>
      <c r="N56" s="1178"/>
      <c r="O56" s="1178"/>
      <c r="P56" s="1178"/>
      <c r="Q56" s="1178"/>
      <c r="R56" s="1178"/>
    </row>
    <row r="57" spans="1:18" ht="18.75">
      <c r="A57" s="1168"/>
      <c r="B57" s="899"/>
      <c r="C57" s="900" t="s">
        <v>3043</v>
      </c>
      <c r="D57" s="901">
        <v>0.5</v>
      </c>
      <c r="E57" s="902">
        <f t="shared" ref="E57:K57" si="38">ROUND(E56*E$5/100,4)</f>
        <v>0</v>
      </c>
      <c r="F57" s="902">
        <f t="shared" si="38"/>
        <v>0</v>
      </c>
      <c r="G57" s="902">
        <f t="shared" si="38"/>
        <v>0</v>
      </c>
      <c r="H57" s="902">
        <f t="shared" si="38"/>
        <v>0</v>
      </c>
      <c r="I57" s="902">
        <f t="shared" si="38"/>
        <v>0</v>
      </c>
      <c r="J57" s="902">
        <f>ROUND(J56*J$5/100,4)</f>
        <v>0</v>
      </c>
      <c r="K57" s="902">
        <f t="shared" si="38"/>
        <v>0</v>
      </c>
      <c r="L57" s="890">
        <f>SUM(D57:K57)</f>
        <v>0.5</v>
      </c>
      <c r="M57" s="1177"/>
      <c r="N57" s="1178"/>
      <c r="O57" s="1178"/>
      <c r="P57" s="1178"/>
      <c r="Q57" s="1178"/>
      <c r="R57" s="1178"/>
    </row>
    <row r="58" spans="1:18" ht="18.75">
      <c r="A58" s="1168"/>
      <c r="B58" s="876"/>
      <c r="C58" s="877" t="s">
        <v>3040</v>
      </c>
      <c r="D58" s="878" t="s">
        <v>1</v>
      </c>
      <c r="E58" s="926">
        <v>0</v>
      </c>
      <c r="F58" s="926">
        <v>0</v>
      </c>
      <c r="G58" s="926">
        <v>0</v>
      </c>
      <c r="H58" s="926">
        <v>0</v>
      </c>
      <c r="I58" s="926">
        <v>0</v>
      </c>
      <c r="J58" s="926">
        <v>0</v>
      </c>
      <c r="K58" s="926">
        <v>0</v>
      </c>
      <c r="L58" s="1172"/>
    </row>
    <row r="59" spans="1:18" ht="18.75">
      <c r="A59" s="1168"/>
      <c r="B59" s="881" t="s">
        <v>3047</v>
      </c>
      <c r="C59" s="882" t="s">
        <v>3042</v>
      </c>
      <c r="D59" s="883" t="s">
        <v>1</v>
      </c>
      <c r="E59" s="884">
        <f t="shared" ref="E59:K59" si="39">ROUND(E56*E58/100,2)</f>
        <v>0</v>
      </c>
      <c r="F59" s="884">
        <f t="shared" si="39"/>
        <v>0</v>
      </c>
      <c r="G59" s="884">
        <f t="shared" si="39"/>
        <v>0</v>
      </c>
      <c r="H59" s="884">
        <f t="shared" si="39"/>
        <v>0</v>
      </c>
      <c r="I59" s="884">
        <f t="shared" si="39"/>
        <v>0</v>
      </c>
      <c r="J59" s="884">
        <f>ROUND(J56*J58/100,2)</f>
        <v>0</v>
      </c>
      <c r="K59" s="884">
        <f t="shared" si="39"/>
        <v>0</v>
      </c>
      <c r="L59" s="1171"/>
    </row>
    <row r="60" spans="1:18" ht="18.75">
      <c r="A60" s="1168"/>
      <c r="B60" s="885"/>
      <c r="C60" s="886" t="s">
        <v>3043</v>
      </c>
      <c r="D60" s="887">
        <v>0.5</v>
      </c>
      <c r="E60" s="888">
        <f t="shared" ref="E60:K60" si="40">ROUND(E59*E$5/100,4)</f>
        <v>0</v>
      </c>
      <c r="F60" s="889">
        <f t="shared" si="40"/>
        <v>0</v>
      </c>
      <c r="G60" s="889">
        <f t="shared" si="40"/>
        <v>0</v>
      </c>
      <c r="H60" s="889">
        <f t="shared" si="40"/>
        <v>0</v>
      </c>
      <c r="I60" s="889">
        <f t="shared" si="40"/>
        <v>0</v>
      </c>
      <c r="J60" s="889">
        <f>ROUND(J59*J$5/100,4)</f>
        <v>0</v>
      </c>
      <c r="K60" s="889">
        <f t="shared" si="40"/>
        <v>0</v>
      </c>
      <c r="L60" s="890">
        <f>SUM(D60:K60)</f>
        <v>0.5</v>
      </c>
    </row>
    <row r="61" spans="1:18" ht="18.75">
      <c r="A61" s="1168"/>
      <c r="B61" s="891"/>
      <c r="C61" s="892" t="s">
        <v>3040</v>
      </c>
      <c r="D61" s="893" t="s">
        <v>1</v>
      </c>
      <c r="E61" s="926">
        <v>100</v>
      </c>
      <c r="F61" s="926">
        <v>100</v>
      </c>
      <c r="G61" s="926">
        <v>100</v>
      </c>
      <c r="H61" s="926">
        <v>100</v>
      </c>
      <c r="I61" s="926">
        <v>100</v>
      </c>
      <c r="J61" s="926">
        <v>100</v>
      </c>
      <c r="K61" s="926">
        <v>100</v>
      </c>
      <c r="L61" s="1173"/>
    </row>
    <row r="62" spans="1:18" ht="18.75">
      <c r="A62" s="1168"/>
      <c r="B62" s="895" t="s">
        <v>3048</v>
      </c>
      <c r="C62" s="896" t="s">
        <v>3042</v>
      </c>
      <c r="D62" s="897" t="s">
        <v>1</v>
      </c>
      <c r="E62" s="898">
        <f t="shared" ref="E62:K62" si="41">ROUND(E59*E61/100,2)</f>
        <v>0</v>
      </c>
      <c r="F62" s="898">
        <f t="shared" si="41"/>
        <v>0</v>
      </c>
      <c r="G62" s="898">
        <f t="shared" si="41"/>
        <v>0</v>
      </c>
      <c r="H62" s="898">
        <f t="shared" si="41"/>
        <v>0</v>
      </c>
      <c r="I62" s="898">
        <f t="shared" si="41"/>
        <v>0</v>
      </c>
      <c r="J62" s="898">
        <f>ROUND(J59*J61/100,2)</f>
        <v>0</v>
      </c>
      <c r="K62" s="898">
        <f t="shared" si="41"/>
        <v>0</v>
      </c>
      <c r="L62" s="1171"/>
    </row>
    <row r="63" spans="1:18" ht="18.75">
      <c r="A63" s="1168"/>
      <c r="B63" s="899"/>
      <c r="C63" s="900" t="s">
        <v>3043</v>
      </c>
      <c r="D63" s="901">
        <v>0.5</v>
      </c>
      <c r="E63" s="902">
        <f t="shared" ref="E63:K63" si="42">ROUND(E62*E$5/100,4)</f>
        <v>0</v>
      </c>
      <c r="F63" s="902">
        <f t="shared" si="42"/>
        <v>0</v>
      </c>
      <c r="G63" s="902">
        <f t="shared" si="42"/>
        <v>0</v>
      </c>
      <c r="H63" s="902">
        <f t="shared" si="42"/>
        <v>0</v>
      </c>
      <c r="I63" s="902">
        <f t="shared" si="42"/>
        <v>0</v>
      </c>
      <c r="J63" s="902">
        <f>ROUND(J62*J$5/100,4)</f>
        <v>0</v>
      </c>
      <c r="K63" s="902">
        <f t="shared" si="42"/>
        <v>0</v>
      </c>
      <c r="L63" s="890">
        <f>SUM(D63:K63)</f>
        <v>0.5</v>
      </c>
    </row>
    <row r="64" spans="1:18" ht="18.75">
      <c r="A64" s="1168"/>
      <c r="B64" s="876"/>
      <c r="C64" s="877" t="s">
        <v>3040</v>
      </c>
      <c r="D64" s="878" t="s">
        <v>1</v>
      </c>
      <c r="E64" s="926">
        <v>100</v>
      </c>
      <c r="F64" s="926">
        <v>100</v>
      </c>
      <c r="G64" s="926">
        <v>100</v>
      </c>
      <c r="H64" s="926">
        <v>100</v>
      </c>
      <c r="I64" s="926">
        <v>100</v>
      </c>
      <c r="J64" s="926">
        <v>100</v>
      </c>
      <c r="K64" s="926">
        <v>100</v>
      </c>
      <c r="L64" s="1172"/>
    </row>
    <row r="65" spans="1:12" ht="18.75">
      <c r="A65" s="1168"/>
      <c r="B65" s="881" t="s">
        <v>3049</v>
      </c>
      <c r="C65" s="882" t="s">
        <v>3042</v>
      </c>
      <c r="D65" s="883" t="s">
        <v>1</v>
      </c>
      <c r="E65" s="884">
        <f t="shared" ref="E65:K65" si="43">ROUND(E62*E64/100,2)</f>
        <v>0</v>
      </c>
      <c r="F65" s="884">
        <f t="shared" si="43"/>
        <v>0</v>
      </c>
      <c r="G65" s="884">
        <f t="shared" si="43"/>
        <v>0</v>
      </c>
      <c r="H65" s="884">
        <f t="shared" si="43"/>
        <v>0</v>
      </c>
      <c r="I65" s="884">
        <f t="shared" si="43"/>
        <v>0</v>
      </c>
      <c r="J65" s="884">
        <f>ROUND(J62*J64/100,2)</f>
        <v>0</v>
      </c>
      <c r="K65" s="884">
        <f t="shared" si="43"/>
        <v>0</v>
      </c>
      <c r="L65" s="1171"/>
    </row>
    <row r="66" spans="1:12" ht="18.75">
      <c r="A66" s="1168"/>
      <c r="B66" s="885"/>
      <c r="C66" s="886" t="s">
        <v>3043</v>
      </c>
      <c r="D66" s="887">
        <v>0.5</v>
      </c>
      <c r="E66" s="888">
        <f>ROUND(E65*E$5/100,4)</f>
        <v>0</v>
      </c>
      <c r="F66" s="889">
        <f t="shared" ref="F66:K66" si="44">ROUND(F65*F$5/100,4)</f>
        <v>0</v>
      </c>
      <c r="G66" s="889">
        <f t="shared" si="44"/>
        <v>0</v>
      </c>
      <c r="H66" s="889">
        <f t="shared" si="44"/>
        <v>0</v>
      </c>
      <c r="I66" s="889">
        <f t="shared" si="44"/>
        <v>0</v>
      </c>
      <c r="J66" s="889">
        <f>ROUND(J65*J$5/100,4)</f>
        <v>0</v>
      </c>
      <c r="K66" s="889">
        <f t="shared" si="44"/>
        <v>0</v>
      </c>
      <c r="L66" s="890">
        <f>SUM(D66:K66)</f>
        <v>0.5</v>
      </c>
    </row>
    <row r="67" spans="1:12" ht="18.75">
      <c r="A67" s="1168"/>
      <c r="B67" s="891"/>
      <c r="C67" s="892" t="s">
        <v>3040</v>
      </c>
      <c r="D67" s="893" t="s">
        <v>1</v>
      </c>
      <c r="E67" s="926">
        <v>100</v>
      </c>
      <c r="F67" s="926">
        <v>100</v>
      </c>
      <c r="G67" s="926">
        <v>100</v>
      </c>
      <c r="H67" s="926">
        <v>100</v>
      </c>
      <c r="I67" s="926">
        <v>100</v>
      </c>
      <c r="J67" s="926">
        <v>100</v>
      </c>
      <c r="K67" s="926">
        <v>100</v>
      </c>
      <c r="L67" s="1173"/>
    </row>
    <row r="68" spans="1:12" ht="18.75">
      <c r="A68" s="1168"/>
      <c r="B68" s="895" t="s">
        <v>3050</v>
      </c>
      <c r="C68" s="896" t="s">
        <v>3042</v>
      </c>
      <c r="D68" s="897" t="s">
        <v>1</v>
      </c>
      <c r="E68" s="898">
        <f t="shared" ref="E68:K68" si="45">ROUND(E65*E67/100,2)</f>
        <v>0</v>
      </c>
      <c r="F68" s="898">
        <f t="shared" si="45"/>
        <v>0</v>
      </c>
      <c r="G68" s="898">
        <f t="shared" si="45"/>
        <v>0</v>
      </c>
      <c r="H68" s="898">
        <f t="shared" si="45"/>
        <v>0</v>
      </c>
      <c r="I68" s="898">
        <f t="shared" si="45"/>
        <v>0</v>
      </c>
      <c r="J68" s="898">
        <f>ROUND(J65*J67/100,2)</f>
        <v>0</v>
      </c>
      <c r="K68" s="898">
        <f t="shared" si="45"/>
        <v>0</v>
      </c>
      <c r="L68" s="1171"/>
    </row>
    <row r="69" spans="1:12" ht="18.75">
      <c r="A69" s="1168"/>
      <c r="B69" s="899"/>
      <c r="C69" s="900" t="s">
        <v>3043</v>
      </c>
      <c r="D69" s="901">
        <v>0.5</v>
      </c>
      <c r="E69" s="902">
        <f>ROUND(E68*E$5/100,4)</f>
        <v>0</v>
      </c>
      <c r="F69" s="902">
        <f t="shared" ref="F69:K69" si="46">ROUND(F68*F$5/100,4)</f>
        <v>0</v>
      </c>
      <c r="G69" s="902">
        <f t="shared" si="46"/>
        <v>0</v>
      </c>
      <c r="H69" s="902">
        <f t="shared" si="46"/>
        <v>0</v>
      </c>
      <c r="I69" s="902">
        <f t="shared" si="46"/>
        <v>0</v>
      </c>
      <c r="J69" s="902">
        <f>ROUND(J68*J$5/100,4)</f>
        <v>0</v>
      </c>
      <c r="K69" s="902">
        <f t="shared" si="46"/>
        <v>0</v>
      </c>
      <c r="L69" s="890">
        <f>SUM(D69:K69)</f>
        <v>0.5</v>
      </c>
    </row>
    <row r="70" spans="1:12" ht="18.75">
      <c r="A70" s="1168"/>
      <c r="B70" s="891"/>
      <c r="C70" s="892" t="s">
        <v>3040</v>
      </c>
      <c r="D70" s="893" t="s">
        <v>1</v>
      </c>
      <c r="E70" s="926">
        <v>100</v>
      </c>
      <c r="F70" s="926">
        <v>100</v>
      </c>
      <c r="G70" s="926">
        <v>100</v>
      </c>
      <c r="H70" s="926">
        <v>100</v>
      </c>
      <c r="I70" s="926">
        <v>100</v>
      </c>
      <c r="J70" s="926">
        <v>100</v>
      </c>
      <c r="K70" s="926">
        <v>100</v>
      </c>
      <c r="L70" s="1173"/>
    </row>
    <row r="71" spans="1:12" ht="18.75">
      <c r="A71" s="1168"/>
      <c r="B71" s="895" t="s">
        <v>3051</v>
      </c>
      <c r="C71" s="896" t="s">
        <v>3042</v>
      </c>
      <c r="D71" s="897" t="s">
        <v>1</v>
      </c>
      <c r="E71" s="898">
        <f t="shared" ref="E71:K71" si="47">ROUND(E68*E70/100,2)</f>
        <v>0</v>
      </c>
      <c r="F71" s="898">
        <f t="shared" si="47"/>
        <v>0</v>
      </c>
      <c r="G71" s="898">
        <f t="shared" si="47"/>
        <v>0</v>
      </c>
      <c r="H71" s="898">
        <f t="shared" si="47"/>
        <v>0</v>
      </c>
      <c r="I71" s="898">
        <f t="shared" si="47"/>
        <v>0</v>
      </c>
      <c r="J71" s="898">
        <f>ROUND(J68*J70/100,2)</f>
        <v>0</v>
      </c>
      <c r="K71" s="898">
        <f t="shared" si="47"/>
        <v>0</v>
      </c>
      <c r="L71" s="1171"/>
    </row>
    <row r="72" spans="1:12" ht="18.75">
      <c r="A72" s="1168"/>
      <c r="B72" s="899"/>
      <c r="C72" s="900" t="s">
        <v>3043</v>
      </c>
      <c r="D72" s="901">
        <v>0.5</v>
      </c>
      <c r="E72" s="902">
        <f>ROUND(E71*E$5/100,4)</f>
        <v>0</v>
      </c>
      <c r="F72" s="902">
        <f t="shared" ref="F72:K72" si="48">ROUND(F71*F$5/100,4)</f>
        <v>0</v>
      </c>
      <c r="G72" s="902">
        <f t="shared" si="48"/>
        <v>0</v>
      </c>
      <c r="H72" s="902">
        <f t="shared" si="48"/>
        <v>0</v>
      </c>
      <c r="I72" s="902">
        <f t="shared" si="48"/>
        <v>0</v>
      </c>
      <c r="J72" s="902">
        <f>ROUND(J71*J$5/100,4)</f>
        <v>0</v>
      </c>
      <c r="K72" s="902">
        <f t="shared" si="48"/>
        <v>0</v>
      </c>
      <c r="L72" s="890">
        <f>SUM(D72:K72)</f>
        <v>0.5</v>
      </c>
    </row>
    <row r="73" spans="1:12" ht="18.75">
      <c r="A73" s="1168"/>
      <c r="B73" s="891"/>
      <c r="C73" s="892" t="s">
        <v>3040</v>
      </c>
      <c r="D73" s="893" t="s">
        <v>1</v>
      </c>
      <c r="E73" s="926">
        <v>100</v>
      </c>
      <c r="F73" s="926">
        <v>100</v>
      </c>
      <c r="G73" s="926">
        <v>100</v>
      </c>
      <c r="H73" s="926">
        <v>100</v>
      </c>
      <c r="I73" s="926">
        <v>100</v>
      </c>
      <c r="J73" s="926">
        <v>100</v>
      </c>
      <c r="K73" s="926">
        <v>100</v>
      </c>
      <c r="L73" s="1173"/>
    </row>
    <row r="74" spans="1:12" ht="18.75">
      <c r="A74" s="1168"/>
      <c r="B74" s="895" t="s">
        <v>3052</v>
      </c>
      <c r="C74" s="896" t="s">
        <v>3042</v>
      </c>
      <c r="D74" s="897" t="s">
        <v>1</v>
      </c>
      <c r="E74" s="898">
        <f t="shared" ref="E74:K74" si="49">ROUND(E71*E73/100,2)</f>
        <v>0</v>
      </c>
      <c r="F74" s="898">
        <f t="shared" si="49"/>
        <v>0</v>
      </c>
      <c r="G74" s="898">
        <f t="shared" si="49"/>
        <v>0</v>
      </c>
      <c r="H74" s="898">
        <f t="shared" si="49"/>
        <v>0</v>
      </c>
      <c r="I74" s="898">
        <f t="shared" si="49"/>
        <v>0</v>
      </c>
      <c r="J74" s="898">
        <f>ROUND(J71*J73/100,2)</f>
        <v>0</v>
      </c>
      <c r="K74" s="898">
        <f t="shared" si="49"/>
        <v>0</v>
      </c>
      <c r="L74" s="1171"/>
    </row>
    <row r="75" spans="1:12" ht="18.75">
      <c r="A75" s="1168"/>
      <c r="B75" s="899"/>
      <c r="C75" s="900" t="s">
        <v>3043</v>
      </c>
      <c r="D75" s="901">
        <v>0.5</v>
      </c>
      <c r="E75" s="902">
        <f>ROUND(E74*E$5/100,4)</f>
        <v>0</v>
      </c>
      <c r="F75" s="902">
        <f t="shared" ref="F75:K75" si="50">ROUND(F74*F$5/100,4)</f>
        <v>0</v>
      </c>
      <c r="G75" s="902">
        <f t="shared" si="50"/>
        <v>0</v>
      </c>
      <c r="H75" s="902">
        <f t="shared" si="50"/>
        <v>0</v>
      </c>
      <c r="I75" s="902">
        <f t="shared" si="50"/>
        <v>0</v>
      </c>
      <c r="J75" s="902">
        <f>ROUND(J74*J$5/100,4)</f>
        <v>0</v>
      </c>
      <c r="K75" s="902">
        <f t="shared" si="50"/>
        <v>0</v>
      </c>
      <c r="L75" s="890">
        <f>SUM(D75:K75)</f>
        <v>0.5</v>
      </c>
    </row>
    <row r="76" spans="1:12" ht="18.75">
      <c r="A76" s="1168"/>
      <c r="B76" s="891"/>
      <c r="C76" s="892" t="s">
        <v>3040</v>
      </c>
      <c r="D76" s="893" t="s">
        <v>1</v>
      </c>
      <c r="E76" s="926">
        <v>100</v>
      </c>
      <c r="F76" s="926">
        <v>100</v>
      </c>
      <c r="G76" s="926">
        <v>100</v>
      </c>
      <c r="H76" s="926">
        <v>100</v>
      </c>
      <c r="I76" s="926">
        <v>100</v>
      </c>
      <c r="J76" s="926">
        <v>100</v>
      </c>
      <c r="K76" s="926">
        <v>100</v>
      </c>
      <c r="L76" s="1173"/>
    </row>
    <row r="77" spans="1:12" ht="18.75">
      <c r="A77" s="1168"/>
      <c r="B77" s="895" t="s">
        <v>3053</v>
      </c>
      <c r="C77" s="896" t="s">
        <v>3042</v>
      </c>
      <c r="D77" s="897" t="s">
        <v>1</v>
      </c>
      <c r="E77" s="898">
        <f>ROUND(E74*E76/100,2)</f>
        <v>0</v>
      </c>
      <c r="F77" s="898">
        <f>ROUND(F74*F76/100,2)</f>
        <v>0</v>
      </c>
      <c r="G77" s="898">
        <f t="shared" ref="G77:K77" si="51">ROUND(G74*G76/100,2)</f>
        <v>0</v>
      </c>
      <c r="H77" s="898">
        <f t="shared" si="51"/>
        <v>0</v>
      </c>
      <c r="I77" s="898">
        <f t="shared" si="51"/>
        <v>0</v>
      </c>
      <c r="J77" s="898">
        <f>ROUND(J74*J76/100,2)</f>
        <v>0</v>
      </c>
      <c r="K77" s="898">
        <f t="shared" si="51"/>
        <v>0</v>
      </c>
      <c r="L77" s="1171"/>
    </row>
    <row r="78" spans="1:12" ht="18.75">
      <c r="A78" s="1168"/>
      <c r="B78" s="899"/>
      <c r="C78" s="900" t="s">
        <v>3043</v>
      </c>
      <c r="D78" s="901">
        <v>0.5</v>
      </c>
      <c r="E78" s="902">
        <f>ROUND(E77*E$5/100,4)</f>
        <v>0</v>
      </c>
      <c r="F78" s="902">
        <f t="shared" ref="F78:K78" si="52">ROUND(F77*F$5/100,4)</f>
        <v>0</v>
      </c>
      <c r="G78" s="902">
        <f t="shared" si="52"/>
        <v>0</v>
      </c>
      <c r="H78" s="902">
        <f t="shared" si="52"/>
        <v>0</v>
      </c>
      <c r="I78" s="902">
        <f t="shared" si="52"/>
        <v>0</v>
      </c>
      <c r="J78" s="902">
        <f>ROUND(J77*J$5/100,4)</f>
        <v>0</v>
      </c>
      <c r="K78" s="902">
        <f t="shared" si="52"/>
        <v>0</v>
      </c>
      <c r="L78" s="890">
        <f>SUM(D78:K78)</f>
        <v>0.5</v>
      </c>
    </row>
    <row r="79" spans="1:12" ht="18.75">
      <c r="A79" s="1168"/>
      <c r="B79" s="891"/>
      <c r="C79" s="892" t="s">
        <v>3040</v>
      </c>
      <c r="D79" s="893" t="s">
        <v>1</v>
      </c>
      <c r="E79" s="926">
        <v>100</v>
      </c>
      <c r="F79" s="926">
        <v>100</v>
      </c>
      <c r="G79" s="926">
        <v>100</v>
      </c>
      <c r="H79" s="926">
        <v>100</v>
      </c>
      <c r="I79" s="926">
        <v>100</v>
      </c>
      <c r="J79" s="926">
        <v>100</v>
      </c>
      <c r="K79" s="926">
        <v>100</v>
      </c>
      <c r="L79" s="1173"/>
    </row>
    <row r="80" spans="1:12" ht="18.75">
      <c r="A80" s="1168"/>
      <c r="B80" s="895" t="s">
        <v>3054</v>
      </c>
      <c r="C80" s="896" t="s">
        <v>3042</v>
      </c>
      <c r="D80" s="897" t="s">
        <v>1</v>
      </c>
      <c r="E80" s="898">
        <f t="shared" ref="E80:K80" si="53">ROUND(E77*E79/100,2)</f>
        <v>0</v>
      </c>
      <c r="F80" s="898">
        <f t="shared" si="53"/>
        <v>0</v>
      </c>
      <c r="G80" s="898">
        <f t="shared" si="53"/>
        <v>0</v>
      </c>
      <c r="H80" s="898">
        <f t="shared" si="53"/>
        <v>0</v>
      </c>
      <c r="I80" s="898">
        <f t="shared" si="53"/>
        <v>0</v>
      </c>
      <c r="J80" s="898">
        <f>ROUND(J77*J79/100,2)</f>
        <v>0</v>
      </c>
      <c r="K80" s="898">
        <f t="shared" si="53"/>
        <v>0</v>
      </c>
      <c r="L80" s="1171"/>
    </row>
    <row r="81" spans="1:12" ht="18.75">
      <c r="A81" s="1168"/>
      <c r="B81" s="899"/>
      <c r="C81" s="900" t="s">
        <v>3043</v>
      </c>
      <c r="D81" s="901">
        <v>0.5</v>
      </c>
      <c r="E81" s="902">
        <f>ROUND(E80*E$5/100,4)</f>
        <v>0</v>
      </c>
      <c r="F81" s="902">
        <f t="shared" ref="F81:K81" si="54">ROUND(F80*F$5/100,4)</f>
        <v>0</v>
      </c>
      <c r="G81" s="902">
        <f t="shared" si="54"/>
        <v>0</v>
      </c>
      <c r="H81" s="902">
        <f t="shared" si="54"/>
        <v>0</v>
      </c>
      <c r="I81" s="902">
        <f t="shared" si="54"/>
        <v>0</v>
      </c>
      <c r="J81" s="902">
        <f>ROUND(J80*J$5/100,4)</f>
        <v>0</v>
      </c>
      <c r="K81" s="902">
        <f t="shared" si="54"/>
        <v>0</v>
      </c>
      <c r="L81" s="890">
        <f>SUM(D81:K81)</f>
        <v>0.5</v>
      </c>
    </row>
    <row r="82" spans="1:12" ht="18.75">
      <c r="A82" s="1168"/>
      <c r="B82" s="891"/>
      <c r="C82" s="892" t="s">
        <v>3040</v>
      </c>
      <c r="D82" s="893"/>
      <c r="E82" s="879"/>
      <c r="F82" s="879"/>
      <c r="G82" s="879"/>
      <c r="H82" s="879"/>
      <c r="I82" s="879"/>
      <c r="J82" s="879"/>
      <c r="K82" s="879"/>
      <c r="L82" s="1173"/>
    </row>
    <row r="83" spans="1:12" ht="18.75">
      <c r="A83" s="1168"/>
      <c r="B83" s="895" t="s">
        <v>3041</v>
      </c>
      <c r="C83" s="896" t="s">
        <v>3042</v>
      </c>
      <c r="D83" s="897" t="s">
        <v>1</v>
      </c>
      <c r="E83" s="898">
        <f>ROUND(E80*E82/100,2)</f>
        <v>0</v>
      </c>
      <c r="F83" s="898">
        <f t="shared" ref="F83:K83" si="55">ROUND(F80*F82/100,2)</f>
        <v>0</v>
      </c>
      <c r="G83" s="898">
        <f t="shared" si="55"/>
        <v>0</v>
      </c>
      <c r="H83" s="898">
        <f t="shared" si="55"/>
        <v>0</v>
      </c>
      <c r="I83" s="898">
        <f t="shared" si="55"/>
        <v>0</v>
      </c>
      <c r="J83" s="898">
        <f>ROUND(J80*J82/100,2)</f>
        <v>0</v>
      </c>
      <c r="K83" s="898">
        <f t="shared" si="55"/>
        <v>0</v>
      </c>
      <c r="L83" s="1171"/>
    </row>
    <row r="84" spans="1:12" ht="18.75">
      <c r="A84" s="1168"/>
      <c r="B84" s="899"/>
      <c r="C84" s="900" t="s">
        <v>3043</v>
      </c>
      <c r="D84" s="901">
        <v>0.5</v>
      </c>
      <c r="E84" s="902">
        <f>ROUND(E83*E$5/100,4)</f>
        <v>0</v>
      </c>
      <c r="F84" s="902">
        <f t="shared" ref="F84:I84" si="56">ROUND(F83*F$5/100,4)</f>
        <v>0</v>
      </c>
      <c r="G84" s="902">
        <f t="shared" si="56"/>
        <v>0</v>
      </c>
      <c r="H84" s="902">
        <f t="shared" si="56"/>
        <v>0</v>
      </c>
      <c r="I84" s="902">
        <f t="shared" si="56"/>
        <v>0</v>
      </c>
      <c r="J84" s="902">
        <f>ROUND(J83*J$5/100,4)</f>
        <v>0</v>
      </c>
      <c r="K84" s="902">
        <f>ROUND(K83*K$5/100,4)</f>
        <v>0</v>
      </c>
      <c r="L84" s="890">
        <f>SUM(D84:K84)</f>
        <v>0.5</v>
      </c>
    </row>
    <row r="85" spans="1:12" ht="18.75">
      <c r="A85" s="1168"/>
      <c r="B85" s="891"/>
      <c r="C85" s="892" t="s">
        <v>3040</v>
      </c>
      <c r="D85" s="893"/>
      <c r="E85" s="879"/>
      <c r="F85" s="879"/>
      <c r="G85" s="879"/>
      <c r="H85" s="879"/>
      <c r="I85" s="879"/>
      <c r="J85" s="879"/>
      <c r="K85" s="879"/>
      <c r="L85" s="1173"/>
    </row>
    <row r="86" spans="1:12" ht="18.75">
      <c r="A86" s="1168"/>
      <c r="B86" s="895" t="s">
        <v>3044</v>
      </c>
      <c r="C86" s="896" t="s">
        <v>3042</v>
      </c>
      <c r="D86" s="897" t="s">
        <v>1</v>
      </c>
      <c r="E86" s="898">
        <f>ROUND(E83*E85/100,2)</f>
        <v>0</v>
      </c>
      <c r="F86" s="898">
        <f t="shared" ref="F86:K86" si="57">ROUND(F83*F85/100,2)</f>
        <v>0</v>
      </c>
      <c r="G86" s="898">
        <f t="shared" si="57"/>
        <v>0</v>
      </c>
      <c r="H86" s="898">
        <f t="shared" si="57"/>
        <v>0</v>
      </c>
      <c r="I86" s="898">
        <f t="shared" si="57"/>
        <v>0</v>
      </c>
      <c r="J86" s="898">
        <f>ROUND(J83*J85/100,2)</f>
        <v>0</v>
      </c>
      <c r="K86" s="898">
        <f t="shared" si="57"/>
        <v>0</v>
      </c>
      <c r="L86" s="1171"/>
    </row>
    <row r="87" spans="1:12" ht="18.75">
      <c r="A87" s="1168"/>
      <c r="B87" s="899"/>
      <c r="C87" s="900" t="s">
        <v>3043</v>
      </c>
      <c r="D87" s="901">
        <v>0.5</v>
      </c>
      <c r="E87" s="902">
        <f>ROUND(E86*E$5/100,4)</f>
        <v>0</v>
      </c>
      <c r="F87" s="902">
        <f t="shared" ref="F87:I87" si="58">ROUND(F86*F$5/100,4)</f>
        <v>0</v>
      </c>
      <c r="G87" s="902">
        <f t="shared" si="58"/>
        <v>0</v>
      </c>
      <c r="H87" s="902">
        <f t="shared" si="58"/>
        <v>0</v>
      </c>
      <c r="I87" s="902">
        <f t="shared" si="58"/>
        <v>0</v>
      </c>
      <c r="J87" s="902">
        <f>ROUND(J86*J$5/100,4)</f>
        <v>0</v>
      </c>
      <c r="K87" s="902">
        <f>ROUND(K86*K$5/100,4)</f>
        <v>0</v>
      </c>
      <c r="L87" s="890">
        <f>SUM(D87:K87)</f>
        <v>0.5</v>
      </c>
    </row>
    <row r="88" spans="1:12" ht="18.75">
      <c r="A88" s="1168"/>
      <c r="B88" s="891"/>
      <c r="C88" s="892" t="s">
        <v>3040</v>
      </c>
      <c r="D88" s="893"/>
      <c r="E88" s="879"/>
      <c r="F88" s="879"/>
      <c r="G88" s="879"/>
      <c r="H88" s="879"/>
      <c r="I88" s="879"/>
      <c r="J88" s="879"/>
      <c r="K88" s="879"/>
      <c r="L88" s="1173"/>
    </row>
    <row r="89" spans="1:12" ht="18.75">
      <c r="A89" s="1168"/>
      <c r="B89" s="895" t="s">
        <v>3045</v>
      </c>
      <c r="C89" s="896" t="s">
        <v>3042</v>
      </c>
      <c r="D89" s="897" t="s">
        <v>1</v>
      </c>
      <c r="E89" s="898">
        <f t="shared" ref="E89:K89" si="59">ROUND(E86*E88/100,2)</f>
        <v>0</v>
      </c>
      <c r="F89" s="898">
        <f t="shared" si="59"/>
        <v>0</v>
      </c>
      <c r="G89" s="898">
        <f t="shared" si="59"/>
        <v>0</v>
      </c>
      <c r="H89" s="898">
        <f t="shared" si="59"/>
        <v>0</v>
      </c>
      <c r="I89" s="898">
        <f t="shared" si="59"/>
        <v>0</v>
      </c>
      <c r="J89" s="898">
        <f t="shared" si="59"/>
        <v>0</v>
      </c>
      <c r="K89" s="898">
        <f t="shared" si="59"/>
        <v>0</v>
      </c>
      <c r="L89" s="1171"/>
    </row>
    <row r="90" spans="1:12" ht="19.5" thickBot="1">
      <c r="A90" s="1169"/>
      <c r="B90" s="924"/>
      <c r="C90" s="919" t="s">
        <v>3043</v>
      </c>
      <c r="D90" s="920">
        <v>0.5</v>
      </c>
      <c r="E90" s="921">
        <f>ROUND(E89*E$5/100,4)</f>
        <v>0</v>
      </c>
      <c r="F90" s="921">
        <f t="shared" ref="F90:I90" si="60">ROUND(F89*F$5/100,4)</f>
        <v>0</v>
      </c>
      <c r="G90" s="921">
        <f t="shared" si="60"/>
        <v>0</v>
      </c>
      <c r="H90" s="921">
        <f t="shared" si="60"/>
        <v>0</v>
      </c>
      <c r="I90" s="921">
        <f t="shared" si="60"/>
        <v>0</v>
      </c>
      <c r="J90" s="921">
        <f>ROUND(J89*J$5/100,4)</f>
        <v>0</v>
      </c>
      <c r="K90" s="921"/>
      <c r="L90" s="922">
        <f>SUM(D90:K90)</f>
        <v>0.5</v>
      </c>
    </row>
  </sheetData>
  <mergeCells count="40">
    <mergeCell ref="M55:R57"/>
    <mergeCell ref="M5:R9"/>
    <mergeCell ref="L73:L74"/>
    <mergeCell ref="L52:L53"/>
    <mergeCell ref="L7:L8"/>
    <mergeCell ref="L55:L56"/>
    <mergeCell ref="L58:L59"/>
    <mergeCell ref="L61:L62"/>
    <mergeCell ref="L64:L65"/>
    <mergeCell ref="L67:L68"/>
    <mergeCell ref="L70:L71"/>
    <mergeCell ref="L34:L35"/>
    <mergeCell ref="L37:L38"/>
    <mergeCell ref="L82:L83"/>
    <mergeCell ref="L85:L86"/>
    <mergeCell ref="L88:L89"/>
    <mergeCell ref="A10:A18"/>
    <mergeCell ref="A7:A9"/>
    <mergeCell ref="A55:A90"/>
    <mergeCell ref="L10:L11"/>
    <mergeCell ref="L13:L14"/>
    <mergeCell ref="L16:L17"/>
    <mergeCell ref="L76:L77"/>
    <mergeCell ref="L79:L80"/>
    <mergeCell ref="A19:A54"/>
    <mergeCell ref="L19:L20"/>
    <mergeCell ref="L22:L23"/>
    <mergeCell ref="L25:L26"/>
    <mergeCell ref="L28:L29"/>
    <mergeCell ref="L31:L32"/>
    <mergeCell ref="L40:L41"/>
    <mergeCell ref="L43:L44"/>
    <mergeCell ref="L46:L47"/>
    <mergeCell ref="L49:L50"/>
    <mergeCell ref="A1:A5"/>
    <mergeCell ref="B1:B5"/>
    <mergeCell ref="C1:C5"/>
    <mergeCell ref="D1:K1"/>
    <mergeCell ref="L1:L5"/>
    <mergeCell ref="D2:I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D6A799-B26B-479B-BDC8-56DCF9692AA6}">
  <sheetPr>
    <pageSetUpPr fitToPage="1"/>
  </sheetPr>
  <dimension ref="A1:AO44"/>
  <sheetViews>
    <sheetView tabSelected="1" view="pageBreakPreview" topLeftCell="B3" zoomScale="80" zoomScaleNormal="100" zoomScaleSheetLayoutView="80" workbookViewId="0">
      <selection activeCell="B20" sqref="B20:B22"/>
    </sheetView>
  </sheetViews>
  <sheetFormatPr defaultRowHeight="15" outlineLevelCol="1"/>
  <cols>
    <col min="1" max="1" width="9.140625" hidden="1" customWidth="1" outlineLevel="1"/>
    <col min="2" max="2" width="11" customWidth="1" collapsed="1"/>
    <col min="3" max="3" width="10.42578125" customWidth="1"/>
    <col min="4" max="4" width="13.7109375" customWidth="1"/>
    <col min="5" max="5" width="54.85546875" customWidth="1"/>
    <col min="7" max="10" width="18.140625" customWidth="1"/>
    <col min="11" max="13" width="23.5703125" customWidth="1"/>
    <col min="14" max="14" width="21.28515625" customWidth="1"/>
    <col min="15" max="15" width="21.85546875" customWidth="1"/>
  </cols>
  <sheetData>
    <row r="1" spans="1:41" s="5" customFormat="1" ht="76.5" customHeight="1">
      <c r="T1"/>
      <c r="U1"/>
      <c r="V1"/>
      <c r="W1"/>
      <c r="X1"/>
      <c r="Y1"/>
      <c r="Z1"/>
      <c r="AA1"/>
      <c r="AB1"/>
      <c r="AC1"/>
      <c r="AD1"/>
      <c r="AE1"/>
      <c r="AF1"/>
      <c r="AG1"/>
      <c r="AH1"/>
      <c r="AI1"/>
      <c r="AJ1"/>
      <c r="AK1"/>
      <c r="AL1"/>
      <c r="AM1"/>
      <c r="AN1"/>
    </row>
    <row r="2" spans="1:41" s="208" customFormat="1" ht="50.45" customHeight="1">
      <c r="B2" s="1185" t="str">
        <f>B7</f>
        <v>Rekomendacja Zapłaty nr …</v>
      </c>
      <c r="C2" s="1185"/>
      <c r="D2" s="1185"/>
      <c r="E2" s="1185"/>
      <c r="F2" s="1185"/>
      <c r="G2" s="1185"/>
      <c r="H2" s="1185"/>
      <c r="I2" s="1185"/>
      <c r="J2" s="1185"/>
      <c r="K2" s="1185"/>
      <c r="L2" s="1185"/>
      <c r="M2" s="1185"/>
      <c r="N2" s="1185"/>
      <c r="O2" s="1185"/>
      <c r="P2" s="286"/>
      <c r="Q2" s="286"/>
      <c r="R2" s="286"/>
      <c r="T2"/>
      <c r="U2"/>
      <c r="V2"/>
      <c r="W2"/>
      <c r="X2"/>
      <c r="Y2"/>
      <c r="Z2"/>
      <c r="AA2"/>
      <c r="AB2"/>
      <c r="AC2"/>
      <c r="AD2"/>
      <c r="AE2"/>
      <c r="AF2"/>
      <c r="AG2"/>
      <c r="AH2"/>
      <c r="AI2"/>
      <c r="AJ2"/>
      <c r="AK2"/>
      <c r="AL2"/>
      <c r="AM2"/>
      <c r="AN2"/>
    </row>
    <row r="3" spans="1:41" s="208" customFormat="1" ht="69.75" customHeight="1">
      <c r="A3" s="1198" t="s">
        <v>2085</v>
      </c>
      <c r="B3" s="1198"/>
      <c r="C3" s="1199"/>
      <c r="D3" s="1199"/>
      <c r="E3" s="1199"/>
      <c r="F3" s="1199"/>
      <c r="G3" s="1199"/>
      <c r="H3" s="1199"/>
      <c r="I3" s="1199"/>
      <c r="J3" s="1199"/>
      <c r="K3" s="1199"/>
      <c r="L3" s="1199"/>
      <c r="M3" s="1199"/>
      <c r="N3" s="1199"/>
      <c r="S3" s="210"/>
      <c r="T3"/>
      <c r="U3"/>
      <c r="V3"/>
      <c r="W3"/>
      <c r="X3"/>
      <c r="Y3"/>
      <c r="Z3"/>
      <c r="AA3"/>
      <c r="AB3"/>
      <c r="AC3"/>
      <c r="AD3"/>
      <c r="AE3"/>
      <c r="AF3"/>
      <c r="AG3"/>
      <c r="AH3"/>
      <c r="AI3"/>
      <c r="AJ3"/>
      <c r="AK3"/>
      <c r="AL3"/>
      <c r="AM3"/>
      <c r="AN3"/>
    </row>
    <row r="4" spans="1:41" s="208" customFormat="1">
      <c r="A4" s="211"/>
      <c r="B4" s="209"/>
      <c r="C4" s="209"/>
      <c r="D4" s="209"/>
      <c r="E4" s="209"/>
      <c r="L4" s="1182" t="s">
        <v>2086</v>
      </c>
      <c r="M4" s="1197" t="s">
        <v>2087</v>
      </c>
      <c r="N4" s="1197"/>
      <c r="O4" s="1197"/>
      <c r="S4" s="213"/>
      <c r="T4"/>
      <c r="U4"/>
      <c r="V4"/>
      <c r="W4"/>
      <c r="X4"/>
      <c r="Y4"/>
      <c r="Z4"/>
      <c r="AA4"/>
      <c r="AB4"/>
      <c r="AC4"/>
      <c r="AD4"/>
      <c r="AE4"/>
      <c r="AF4"/>
      <c r="AG4"/>
      <c r="AH4"/>
      <c r="AI4"/>
      <c r="AJ4"/>
      <c r="AK4"/>
      <c r="AL4"/>
      <c r="AM4"/>
      <c r="AN4"/>
    </row>
    <row r="5" spans="1:41" s="208" customFormat="1" ht="14.25" customHeight="1">
      <c r="B5" s="230" t="s">
        <v>2120</v>
      </c>
      <c r="C5" s="230"/>
      <c r="D5" s="230"/>
      <c r="E5" s="230"/>
      <c r="F5" s="230"/>
      <c r="G5" s="230"/>
      <c r="H5" s="230"/>
      <c r="I5" s="230"/>
      <c r="J5" s="230"/>
      <c r="K5" s="230"/>
      <c r="L5" s="1182"/>
      <c r="M5" s="1197"/>
      <c r="N5" s="1197"/>
      <c r="O5" s="1197"/>
      <c r="S5" s="210"/>
      <c r="T5"/>
      <c r="U5"/>
      <c r="V5"/>
      <c r="W5"/>
      <c r="X5"/>
      <c r="Y5"/>
      <c r="Z5"/>
      <c r="AA5"/>
      <c r="AB5"/>
      <c r="AC5"/>
      <c r="AD5"/>
      <c r="AE5"/>
      <c r="AF5"/>
      <c r="AG5"/>
      <c r="AH5"/>
      <c r="AI5"/>
      <c r="AJ5"/>
      <c r="AK5"/>
      <c r="AL5"/>
      <c r="AM5"/>
      <c r="AN5"/>
    </row>
    <row r="6" spans="1:41" s="208" customFormat="1">
      <c r="A6" s="211"/>
      <c r="B6" s="209"/>
      <c r="C6" s="209"/>
      <c r="D6" s="209"/>
      <c r="E6" s="209"/>
      <c r="L6" s="1182"/>
      <c r="M6" s="1197"/>
      <c r="N6" s="1197"/>
      <c r="O6" s="1197"/>
      <c r="S6" s="210"/>
      <c r="T6"/>
      <c r="U6"/>
      <c r="V6"/>
      <c r="W6"/>
      <c r="X6"/>
      <c r="Y6"/>
      <c r="Z6"/>
      <c r="AA6"/>
      <c r="AB6"/>
      <c r="AC6"/>
      <c r="AD6"/>
      <c r="AE6"/>
      <c r="AF6"/>
      <c r="AG6"/>
      <c r="AH6"/>
      <c r="AI6"/>
      <c r="AJ6"/>
      <c r="AK6"/>
      <c r="AL6"/>
      <c r="AM6"/>
      <c r="AN6"/>
    </row>
    <row r="7" spans="1:41" s="208" customFormat="1" ht="21">
      <c r="A7" s="285"/>
      <c r="B7" s="1200" t="str">
        <f>Zbiorczy!A7</f>
        <v>Rekomendacja Zapłaty nr …</v>
      </c>
      <c r="C7" s="1200"/>
      <c r="D7" s="1200"/>
      <c r="E7" s="1200"/>
      <c r="F7" s="285"/>
      <c r="G7" s="285"/>
      <c r="H7" s="285"/>
      <c r="I7" s="285"/>
      <c r="J7" s="285"/>
      <c r="K7" s="285"/>
      <c r="L7" s="1182"/>
      <c r="M7" s="1197"/>
      <c r="N7" s="1197"/>
      <c r="O7" s="1197"/>
      <c r="S7" s="210"/>
      <c r="T7"/>
      <c r="U7"/>
      <c r="V7"/>
      <c r="W7"/>
      <c r="X7"/>
      <c r="Y7"/>
      <c r="Z7"/>
      <c r="AA7"/>
      <c r="AB7"/>
      <c r="AC7"/>
      <c r="AD7"/>
      <c r="AE7"/>
      <c r="AF7"/>
      <c r="AG7"/>
      <c r="AH7"/>
      <c r="AI7"/>
      <c r="AJ7"/>
      <c r="AK7"/>
      <c r="AL7"/>
      <c r="AM7"/>
      <c r="AN7"/>
    </row>
    <row r="8" spans="1:41" s="208" customFormat="1">
      <c r="A8" s="283"/>
      <c r="B8" s="1194">
        <f>Zbiorczy!A8</f>
        <v>0</v>
      </c>
      <c r="C8" s="1194"/>
      <c r="D8" s="1194"/>
      <c r="E8" s="1194"/>
      <c r="F8" s="283"/>
      <c r="G8" s="283"/>
      <c r="H8" s="283"/>
      <c r="I8" s="283"/>
      <c r="J8" s="283"/>
      <c r="K8" s="283"/>
      <c r="L8" s="734"/>
      <c r="M8" s="733"/>
      <c r="N8" s="733"/>
      <c r="O8" s="733"/>
      <c r="S8" s="210"/>
      <c r="T8"/>
      <c r="U8"/>
      <c r="V8"/>
      <c r="W8"/>
      <c r="X8"/>
      <c r="Y8"/>
      <c r="Z8"/>
      <c r="AA8"/>
      <c r="AB8"/>
      <c r="AC8"/>
      <c r="AD8"/>
      <c r="AE8"/>
      <c r="AF8"/>
      <c r="AG8"/>
      <c r="AH8"/>
      <c r="AI8"/>
      <c r="AJ8"/>
      <c r="AK8"/>
      <c r="AL8"/>
      <c r="AM8"/>
      <c r="AN8"/>
    </row>
    <row r="9" spans="1:41" s="208" customFormat="1">
      <c r="A9" s="282"/>
      <c r="B9" s="1195">
        <f>Zbiorczy!A9</f>
        <v>0</v>
      </c>
      <c r="C9" s="1195"/>
      <c r="D9" s="1195"/>
      <c r="E9" s="1195"/>
      <c r="F9" s="282"/>
      <c r="G9" s="282"/>
      <c r="H9" s="282"/>
      <c r="I9" s="282"/>
      <c r="J9" s="282"/>
      <c r="K9" s="282"/>
      <c r="L9" s="1182" t="s">
        <v>2088</v>
      </c>
      <c r="M9" s="1197"/>
      <c r="N9" s="1197"/>
      <c r="O9" s="1197"/>
      <c r="T9"/>
      <c r="U9"/>
      <c r="V9"/>
      <c r="W9"/>
      <c r="X9"/>
      <c r="Y9"/>
      <c r="Z9"/>
      <c r="AA9"/>
      <c r="AB9"/>
      <c r="AC9"/>
      <c r="AD9"/>
      <c r="AE9"/>
      <c r="AF9"/>
      <c r="AG9"/>
      <c r="AH9"/>
      <c r="AI9"/>
      <c r="AJ9"/>
      <c r="AK9"/>
      <c r="AL9"/>
      <c r="AM9"/>
      <c r="AN9"/>
    </row>
    <row r="10" spans="1:41" s="208" customFormat="1">
      <c r="A10" s="214"/>
      <c r="B10" s="214"/>
      <c r="C10" s="214"/>
      <c r="D10" s="214"/>
      <c r="E10" s="210"/>
      <c r="L10" s="1182"/>
      <c r="M10" s="1197"/>
      <c r="N10" s="1197"/>
      <c r="O10" s="1197"/>
      <c r="S10" s="210"/>
      <c r="T10"/>
      <c r="U10"/>
      <c r="V10"/>
      <c r="W10"/>
      <c r="X10"/>
      <c r="Y10"/>
      <c r="Z10"/>
      <c r="AA10"/>
      <c r="AB10"/>
      <c r="AC10"/>
      <c r="AD10"/>
      <c r="AE10"/>
      <c r="AF10"/>
      <c r="AG10"/>
      <c r="AH10"/>
      <c r="AI10"/>
      <c r="AJ10"/>
      <c r="AK10"/>
      <c r="AL10"/>
      <c r="AM10"/>
      <c r="AN10"/>
    </row>
    <row r="11" spans="1:41" s="208" customFormat="1" ht="24" customHeight="1">
      <c r="A11" s="284"/>
      <c r="B11" s="1196" t="str">
        <f>Zbiorczy!A11</f>
        <v>Data przedłożenia Wykonawcy</v>
      </c>
      <c r="C11" s="1196"/>
      <c r="D11" s="1196"/>
      <c r="E11" s="1196"/>
      <c r="F11" s="284"/>
      <c r="G11" s="284"/>
      <c r="H11" s="284"/>
      <c r="I11" s="284"/>
      <c r="J11" s="284"/>
      <c r="K11" s="284"/>
      <c r="L11" s="1182"/>
      <c r="M11" s="1197"/>
      <c r="N11" s="1197"/>
      <c r="O11" s="1197"/>
      <c r="S11" s="210"/>
      <c r="T11"/>
      <c r="U11"/>
      <c r="V11"/>
      <c r="W11"/>
      <c r="X11"/>
      <c r="Y11"/>
      <c r="Z11"/>
      <c r="AA11"/>
      <c r="AB11"/>
      <c r="AC11"/>
      <c r="AD11"/>
      <c r="AE11"/>
      <c r="AF11"/>
      <c r="AG11"/>
      <c r="AH11"/>
      <c r="AI11"/>
      <c r="AJ11"/>
      <c r="AK11"/>
      <c r="AL11"/>
      <c r="AM11"/>
      <c r="AN11"/>
    </row>
    <row r="12" spans="1:41" s="208" customFormat="1">
      <c r="A12" s="215"/>
      <c r="B12" s="216"/>
      <c r="C12" s="217"/>
      <c r="D12" s="210"/>
      <c r="E12" s="215"/>
      <c r="L12" s="1182"/>
      <c r="M12" s="1197"/>
      <c r="N12" s="1197"/>
      <c r="O12" s="1197"/>
      <c r="S12" s="210"/>
      <c r="T12"/>
      <c r="U12"/>
      <c r="V12"/>
      <c r="W12"/>
      <c r="X12"/>
      <c r="Y12"/>
      <c r="Z12"/>
      <c r="AA12"/>
      <c r="AB12"/>
      <c r="AC12"/>
      <c r="AD12"/>
      <c r="AE12"/>
      <c r="AF12"/>
      <c r="AG12"/>
      <c r="AH12"/>
      <c r="AI12"/>
      <c r="AJ12"/>
      <c r="AK12"/>
      <c r="AL12"/>
      <c r="AM12"/>
      <c r="AN12"/>
    </row>
    <row r="13" spans="1:41" s="208" customFormat="1">
      <c r="A13" s="215"/>
      <c r="B13" s="216"/>
      <c r="C13" s="217"/>
      <c r="D13" s="210"/>
      <c r="E13" s="215"/>
      <c r="L13" s="234"/>
      <c r="M13" s="733"/>
      <c r="N13" s="735"/>
      <c r="O13" s="736"/>
      <c r="S13" s="210"/>
      <c r="T13"/>
      <c r="U13"/>
      <c r="V13"/>
      <c r="W13"/>
      <c r="X13"/>
      <c r="Y13"/>
      <c r="Z13"/>
      <c r="AA13"/>
      <c r="AB13"/>
      <c r="AC13"/>
      <c r="AD13"/>
      <c r="AE13"/>
      <c r="AF13"/>
      <c r="AG13"/>
      <c r="AH13"/>
      <c r="AI13"/>
      <c r="AJ13"/>
      <c r="AK13"/>
      <c r="AL13"/>
      <c r="AM13"/>
      <c r="AN13"/>
      <c r="AO13" s="210"/>
    </row>
    <row r="14" spans="1:41">
      <c r="L14" s="1182" t="s">
        <v>2089</v>
      </c>
      <c r="M14" s="1183"/>
      <c r="N14" s="1184"/>
      <c r="O14" s="1184"/>
    </row>
    <row r="15" spans="1:41">
      <c r="L15" s="1182"/>
      <c r="M15" s="1184"/>
      <c r="N15" s="1184"/>
      <c r="O15" s="1184"/>
    </row>
    <row r="16" spans="1:41" ht="33.75" customHeight="1">
      <c r="L16" s="1182"/>
      <c r="M16" s="1184"/>
      <c r="N16" s="1184"/>
      <c r="O16" s="1184"/>
    </row>
    <row r="17" spans="2:15">
      <c r="L17" s="1182"/>
      <c r="M17" s="1184"/>
      <c r="N17" s="1184"/>
      <c r="O17" s="1184"/>
    </row>
    <row r="19" spans="2:15" ht="15.75" thickBot="1"/>
    <row r="20" spans="2:15" ht="15.75" thickBot="1">
      <c r="B20" s="1213" t="s">
        <v>89</v>
      </c>
      <c r="C20" s="1186" t="s">
        <v>23</v>
      </c>
      <c r="D20" s="1187"/>
      <c r="E20" s="1187"/>
      <c r="F20" s="1187"/>
      <c r="G20" s="1216"/>
      <c r="H20" s="1186" t="s">
        <v>24</v>
      </c>
      <c r="I20" s="1187"/>
      <c r="J20" s="1187"/>
      <c r="K20" s="1187"/>
      <c r="L20" s="1187"/>
      <c r="M20" s="1187"/>
      <c r="N20" s="1187"/>
      <c r="O20" s="1187"/>
    </row>
    <row r="21" spans="2:15" ht="15" customHeight="1">
      <c r="B21" s="1214"/>
      <c r="C21" s="947" t="s">
        <v>88</v>
      </c>
      <c r="D21" s="949" t="s">
        <v>30</v>
      </c>
      <c r="E21" s="949" t="s">
        <v>31</v>
      </c>
      <c r="F21" s="949" t="s">
        <v>21</v>
      </c>
      <c r="G21" s="951" t="s">
        <v>32</v>
      </c>
      <c r="H21" s="1188" t="s">
        <v>2116</v>
      </c>
      <c r="I21" s="1190" t="s">
        <v>2117</v>
      </c>
      <c r="J21" s="1192" t="s">
        <v>2118</v>
      </c>
      <c r="K21" s="956" t="s">
        <v>25</v>
      </c>
      <c r="L21" s="958" t="s">
        <v>26</v>
      </c>
      <c r="M21" s="1204" t="s">
        <v>27</v>
      </c>
      <c r="N21" s="1206" t="s">
        <v>28</v>
      </c>
      <c r="O21" s="960" t="s">
        <v>29</v>
      </c>
    </row>
    <row r="22" spans="2:15" ht="40.5" customHeight="1" thickBot="1">
      <c r="B22" s="1215"/>
      <c r="C22" s="948"/>
      <c r="D22" s="950"/>
      <c r="E22" s="950"/>
      <c r="F22" s="950"/>
      <c r="G22" s="952"/>
      <c r="H22" s="1189"/>
      <c r="I22" s="1191"/>
      <c r="J22" s="1193"/>
      <c r="K22" s="957"/>
      <c r="L22" s="959"/>
      <c r="M22" s="1205"/>
      <c r="N22" s="1207"/>
      <c r="O22" s="961"/>
    </row>
    <row r="23" spans="2:15" ht="16.5" thickTop="1" thickBot="1">
      <c r="B23" s="2">
        <v>0</v>
      </c>
      <c r="C23" s="2">
        <v>1</v>
      </c>
      <c r="D23" s="3">
        <v>2</v>
      </c>
      <c r="E23" s="3">
        <v>3</v>
      </c>
      <c r="F23" s="3">
        <v>4</v>
      </c>
      <c r="G23" s="4">
        <v>5</v>
      </c>
      <c r="H23" s="239">
        <v>6</v>
      </c>
      <c r="I23" s="240">
        <v>7</v>
      </c>
      <c r="J23" s="241">
        <v>8</v>
      </c>
      <c r="K23" s="2">
        <v>9</v>
      </c>
      <c r="L23" s="3">
        <v>10</v>
      </c>
      <c r="M23" s="262">
        <v>11</v>
      </c>
      <c r="N23" s="268">
        <v>12</v>
      </c>
      <c r="O23" s="4">
        <v>13</v>
      </c>
    </row>
    <row r="24" spans="2:15" ht="22.5" customHeight="1">
      <c r="B24" s="25"/>
      <c r="C24" s="17" t="s">
        <v>33</v>
      </c>
      <c r="D24" s="1208" t="s">
        <v>2078</v>
      </c>
      <c r="E24" s="1209"/>
      <c r="F24" s="1209"/>
      <c r="G24" s="27"/>
      <c r="H24" s="31"/>
      <c r="I24" s="32"/>
      <c r="J24" s="33"/>
      <c r="K24" s="16"/>
      <c r="L24" s="17"/>
      <c r="M24" s="36"/>
      <c r="N24" s="37"/>
      <c r="O24" s="37"/>
    </row>
    <row r="25" spans="2:15" ht="22.5" customHeight="1">
      <c r="B25" s="13"/>
      <c r="C25" s="14" t="s">
        <v>36</v>
      </c>
      <c r="D25" s="1210" t="s">
        <v>2079</v>
      </c>
      <c r="E25" s="1211"/>
      <c r="F25" s="1212"/>
      <c r="G25" s="20">
        <f>SUM(G26:G26)</f>
        <v>0</v>
      </c>
      <c r="H25" s="29"/>
      <c r="I25" s="30"/>
      <c r="J25" s="20"/>
      <c r="K25" s="18">
        <f t="shared" ref="K25:M25" si="0">SUM(K26:K26)</f>
        <v>0</v>
      </c>
      <c r="L25" s="19">
        <f t="shared" si="0"/>
        <v>0</v>
      </c>
      <c r="M25" s="15">
        <f t="shared" si="0"/>
        <v>0</v>
      </c>
      <c r="N25" s="38" t="e">
        <f>ROUND(M25/G25,2)</f>
        <v>#DIV/0!</v>
      </c>
      <c r="O25" s="15">
        <f>SUM(O26:O26)</f>
        <v>0</v>
      </c>
    </row>
    <row r="26" spans="2:15" ht="26.25" customHeight="1" thickBot="1">
      <c r="B26" s="187" t="s">
        <v>2081</v>
      </c>
      <c r="C26" s="24" t="s">
        <v>38</v>
      </c>
      <c r="D26" s="188" t="s">
        <v>1</v>
      </c>
      <c r="E26" s="189" t="s">
        <v>2082</v>
      </c>
      <c r="F26" s="43" t="s">
        <v>2</v>
      </c>
      <c r="G26" s="44"/>
      <c r="H26" s="181">
        <v>0</v>
      </c>
      <c r="I26" s="182"/>
      <c r="J26" s="183">
        <f t="shared" ref="J26" si="1">ROUND(H26+I26,2)</f>
        <v>0</v>
      </c>
      <c r="K26" s="45">
        <v>0</v>
      </c>
      <c r="L26" s="46">
        <f t="shared" ref="L26" si="2">ROUND(I26*G26,2)</f>
        <v>0</v>
      </c>
      <c r="M26" s="44">
        <f t="shared" ref="M26" si="3">ROUND(K26+L26,2)</f>
        <v>0</v>
      </c>
      <c r="N26" s="190" t="e">
        <f t="shared" ref="N26" si="4">ROUND(M26/G26,2)</f>
        <v>#DIV/0!</v>
      </c>
      <c r="O26" s="44">
        <f t="shared" ref="O26" si="5">ROUND(G26-M26,2)</f>
        <v>0</v>
      </c>
    </row>
    <row r="27" spans="2:15" ht="23.25" customHeight="1" thickBot="1">
      <c r="B27" s="1201" t="s">
        <v>2080</v>
      </c>
      <c r="C27" s="1202"/>
      <c r="D27" s="1202"/>
      <c r="E27" s="1202"/>
      <c r="F27" s="1203"/>
      <c r="G27" s="21">
        <f>G25</f>
        <v>0</v>
      </c>
      <c r="H27" s="238"/>
      <c r="I27" s="238"/>
      <c r="J27" s="238"/>
      <c r="K27" s="34">
        <f t="shared" ref="K27:M27" si="6">K25</f>
        <v>0</v>
      </c>
      <c r="L27" s="35">
        <f t="shared" si="6"/>
        <v>0</v>
      </c>
      <c r="M27" s="21">
        <f t="shared" si="6"/>
        <v>0</v>
      </c>
      <c r="N27" s="191" t="e">
        <f t="shared" ref="N27" si="7">ROUND(M27/G27,2)</f>
        <v>#DIV/0!</v>
      </c>
      <c r="O27" s="21">
        <f>G27-M27</f>
        <v>0</v>
      </c>
    </row>
    <row r="42" spans="3:14" s="288" customFormat="1" ht="15.75" thickBot="1">
      <c r="C42"/>
      <c r="D42"/>
      <c r="E42"/>
      <c r="F42"/>
      <c r="H42" s="287"/>
      <c r="K42" s="1181">
        <f>Waloryzacja!Z54</f>
        <v>0</v>
      </c>
      <c r="L42" s="1181"/>
      <c r="M42" s="990"/>
      <c r="N42" s="990"/>
    </row>
    <row r="43" spans="3:14" s="288" customFormat="1" ht="15" customHeight="1">
      <c r="C43"/>
      <c r="D43"/>
      <c r="E43"/>
      <c r="F43"/>
      <c r="K43" s="971" t="s">
        <v>2122</v>
      </c>
      <c r="L43" s="971"/>
      <c r="M43" s="991" t="s">
        <v>2999</v>
      </c>
      <c r="N43" s="991"/>
    </row>
    <row r="44" spans="3:14" s="5" customFormat="1">
      <c r="C44" s="8"/>
      <c r="D44" s="8"/>
      <c r="F44" s="8"/>
      <c r="H44" s="242"/>
      <c r="I44" s="242"/>
      <c r="J44" s="242"/>
      <c r="N44" s="8"/>
    </row>
  </sheetData>
  <mergeCells count="36">
    <mergeCell ref="B27:F27"/>
    <mergeCell ref="M21:M22"/>
    <mergeCell ref="N21:N22"/>
    <mergeCell ref="O21:O22"/>
    <mergeCell ref="D24:F24"/>
    <mergeCell ref="D25:F25"/>
    <mergeCell ref="B20:B22"/>
    <mergeCell ref="C20:G20"/>
    <mergeCell ref="C21:C22"/>
    <mergeCell ref="D21:D22"/>
    <mergeCell ref="E21:E22"/>
    <mergeCell ref="F21:F22"/>
    <mergeCell ref="G21:G22"/>
    <mergeCell ref="K21:K22"/>
    <mergeCell ref="L21:L22"/>
    <mergeCell ref="B2:O2"/>
    <mergeCell ref="H20:O20"/>
    <mergeCell ref="H21:H22"/>
    <mergeCell ref="I21:I22"/>
    <mergeCell ref="J21:J22"/>
    <mergeCell ref="B8:E8"/>
    <mergeCell ref="B9:E9"/>
    <mergeCell ref="B11:E11"/>
    <mergeCell ref="L4:L7"/>
    <mergeCell ref="M4:O7"/>
    <mergeCell ref="L9:L12"/>
    <mergeCell ref="M9:O12"/>
    <mergeCell ref="A3:B3"/>
    <mergeCell ref="C3:N3"/>
    <mergeCell ref="B7:E7"/>
    <mergeCell ref="M42:N42"/>
    <mergeCell ref="K43:L43"/>
    <mergeCell ref="M43:N43"/>
    <mergeCell ref="K42:L42"/>
    <mergeCell ref="L14:L17"/>
    <mergeCell ref="M14:O17"/>
  </mergeCells>
  <conditionalFormatting sqref="N25:N27">
    <cfRule type="dataBar" priority="1">
      <dataBar>
        <cfvo type="num" val="0"/>
        <cfvo type="num" val="1"/>
        <color rgb="FF63C384"/>
      </dataBar>
      <extLst>
        <ext xmlns:x14="http://schemas.microsoft.com/office/spreadsheetml/2009/9/main" uri="{B025F937-C7B1-47D3-B67F-A62EFF666E3E}">
          <x14:id>{0DDD3C7A-14E6-4EA1-A7CD-75900A1D8E40}</x14:id>
        </ext>
      </extLst>
    </cfRule>
  </conditionalFormatting>
  <pageMargins left="0.7" right="0.7" top="0.75" bottom="0.75" header="0.3" footer="0.3"/>
  <pageSetup paperSize="9" scale="45" fitToHeight="0" orientation="landscape" r:id="rId1"/>
  <headerFooter>
    <oddFooter>&amp;CStrona &amp;P z &amp;N</oddFooter>
  </headerFooter>
  <drawing r:id="rId2"/>
  <extLst>
    <ext xmlns:x14="http://schemas.microsoft.com/office/spreadsheetml/2009/9/main" uri="{78C0D931-6437-407d-A8EE-F0AAD7539E65}">
      <x14:conditionalFormattings>
        <x14:conditionalFormatting xmlns:xm="http://schemas.microsoft.com/office/excel/2006/main">
          <x14:cfRule type="dataBar" id="{0DDD3C7A-14E6-4EA1-A7CD-75900A1D8E40}">
            <x14:dataBar minLength="0" maxLength="100" gradient="0">
              <x14:cfvo type="num">
                <xm:f>0</xm:f>
              </x14:cfvo>
              <x14:cfvo type="num">
                <xm:f>1</xm:f>
              </x14:cfvo>
              <x14:negativeFillColor rgb="FFFF0000"/>
              <x14:axisColor rgb="FF000000"/>
            </x14:dataBar>
          </x14:cfRule>
          <xm:sqref>N25:N27</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14F7AD-3511-4E80-AF3F-F4A8BD3E2055}">
  <dimension ref="A1:Q19"/>
  <sheetViews>
    <sheetView topLeftCell="B8" workbookViewId="0">
      <selection activeCell="C19" sqref="C19"/>
    </sheetView>
  </sheetViews>
  <sheetFormatPr defaultRowHeight="15"/>
  <cols>
    <col min="1" max="1" width="0" hidden="1" customWidth="1"/>
    <col min="2" max="2" width="13.85546875" customWidth="1"/>
    <col min="3" max="3" width="37" bestFit="1" customWidth="1"/>
    <col min="4" max="4" width="27.85546875" bestFit="1" customWidth="1"/>
    <col min="5" max="5" width="23.28515625" bestFit="1" customWidth="1"/>
    <col min="6" max="6" width="29.140625" bestFit="1" customWidth="1"/>
    <col min="7" max="7" width="17.5703125" customWidth="1"/>
    <col min="8" max="8" width="20.85546875" customWidth="1"/>
    <col min="9" max="9" width="18.140625" customWidth="1"/>
    <col min="10" max="15" width="23.5703125" customWidth="1"/>
    <col min="16" max="16" width="21.28515625" customWidth="1"/>
    <col min="17" max="17" width="21.85546875" customWidth="1"/>
  </cols>
  <sheetData>
    <row r="1" spans="1:17" ht="33.75" customHeight="1">
      <c r="A1" s="982" t="s">
        <v>3000</v>
      </c>
      <c r="B1" s="982"/>
      <c r="C1" s="982"/>
      <c r="D1" s="982"/>
      <c r="E1" s="982"/>
      <c r="F1" s="982"/>
      <c r="G1" s="982"/>
      <c r="H1" s="982"/>
      <c r="I1" s="982"/>
      <c r="J1" s="982"/>
      <c r="K1" s="982"/>
      <c r="L1" s="982"/>
      <c r="M1" s="982"/>
      <c r="N1" s="982"/>
      <c r="O1" s="982"/>
      <c r="P1" s="982"/>
      <c r="Q1" s="982"/>
    </row>
    <row r="2" spans="1:17" ht="15" customHeight="1">
      <c r="A2" s="969" t="s">
        <v>2085</v>
      </c>
      <c r="B2" s="969"/>
      <c r="C2" s="983"/>
      <c r="D2" s="983"/>
      <c r="E2" s="983"/>
      <c r="F2" s="983"/>
      <c r="G2" s="983"/>
      <c r="H2" s="983"/>
      <c r="I2" s="983"/>
      <c r="J2" s="983"/>
      <c r="K2" s="983"/>
      <c r="L2" s="983"/>
      <c r="M2" s="983"/>
      <c r="N2" s="721" t="s">
        <v>2086</v>
      </c>
      <c r="O2" s="967" t="s">
        <v>2087</v>
      </c>
      <c r="P2" s="967"/>
      <c r="Q2" s="967"/>
    </row>
    <row r="3" spans="1:17">
      <c r="A3" s="292"/>
      <c r="B3" s="314"/>
      <c r="C3" s="293"/>
      <c r="D3" s="293"/>
      <c r="E3" s="293"/>
      <c r="F3" s="297"/>
      <c r="G3" s="297"/>
      <c r="H3" s="297"/>
      <c r="I3" s="302"/>
      <c r="J3" s="302"/>
      <c r="K3" s="302"/>
      <c r="L3" s="295"/>
      <c r="M3" s="295"/>
      <c r="N3" s="721"/>
      <c r="O3" s="726"/>
      <c r="P3" s="727"/>
      <c r="Q3" s="728"/>
    </row>
    <row r="4" spans="1:17">
      <c r="A4" s="984" t="s">
        <v>2120</v>
      </c>
      <c r="B4" s="984"/>
      <c r="C4" s="984"/>
      <c r="D4" s="984"/>
      <c r="E4" s="984"/>
      <c r="F4" s="984"/>
      <c r="G4" s="984"/>
      <c r="H4" s="984"/>
      <c r="I4" s="984"/>
      <c r="J4" s="984"/>
      <c r="K4" s="984"/>
      <c r="L4" s="984"/>
      <c r="M4" s="295"/>
      <c r="N4" s="946" t="s">
        <v>2088</v>
      </c>
      <c r="O4" s="967"/>
      <c r="P4" s="967"/>
      <c r="Q4" s="967"/>
    </row>
    <row r="5" spans="1:17">
      <c r="A5" s="292"/>
      <c r="B5" s="314"/>
      <c r="C5" s="293"/>
      <c r="D5" s="293"/>
      <c r="E5" s="293"/>
      <c r="F5" s="297"/>
      <c r="G5" s="297"/>
      <c r="H5" s="297"/>
      <c r="I5" s="302"/>
      <c r="J5" s="302"/>
      <c r="K5" s="302"/>
      <c r="L5" s="295"/>
      <c r="M5" s="295"/>
      <c r="N5" s="946"/>
      <c r="O5" s="967"/>
      <c r="P5" s="967"/>
      <c r="Q5" s="967"/>
    </row>
    <row r="6" spans="1:17" ht="20.25">
      <c r="A6" s="315">
        <v>1</v>
      </c>
      <c r="B6" s="963">
        <f>Zbiorczy!A6</f>
        <v>0</v>
      </c>
      <c r="C6" s="963"/>
      <c r="D6" s="963"/>
      <c r="E6" s="963"/>
      <c r="F6" s="316"/>
      <c r="G6" s="316"/>
      <c r="H6" s="316"/>
      <c r="I6" s="315"/>
      <c r="J6" s="315"/>
      <c r="K6" s="315"/>
      <c r="L6" s="315"/>
      <c r="M6" s="302"/>
      <c r="N6" s="946"/>
      <c r="O6" s="967"/>
      <c r="P6" s="967"/>
      <c r="Q6" s="967"/>
    </row>
    <row r="7" spans="1:17">
      <c r="A7" s="300">
        <v>45359</v>
      </c>
      <c r="B7" s="964" t="str">
        <f>Zbiorczy!A7</f>
        <v>Rekomendacja Zapłaty nr …</v>
      </c>
      <c r="C7" s="964"/>
      <c r="D7" s="964"/>
      <c r="E7" s="964"/>
      <c r="F7" s="317"/>
      <c r="G7" s="317"/>
      <c r="H7" s="317"/>
      <c r="I7" s="300"/>
      <c r="J7" s="300"/>
      <c r="K7" s="300"/>
      <c r="L7" s="300"/>
      <c r="M7" s="302"/>
      <c r="N7" s="946"/>
      <c r="O7" s="967"/>
      <c r="P7" s="967"/>
      <c r="Q7" s="967"/>
    </row>
    <row r="8" spans="1:17">
      <c r="A8" s="301">
        <v>45363</v>
      </c>
      <c r="B8" s="965">
        <f>Zbiorczy!A8</f>
        <v>0</v>
      </c>
      <c r="C8" s="965"/>
      <c r="D8" s="965"/>
      <c r="E8" s="965"/>
      <c r="F8" s="318"/>
      <c r="G8" s="318"/>
      <c r="H8" s="318"/>
      <c r="I8" s="301"/>
      <c r="J8" s="301"/>
      <c r="K8" s="301"/>
      <c r="L8" s="301"/>
      <c r="M8" s="302"/>
      <c r="N8" s="722"/>
      <c r="O8" s="729"/>
      <c r="P8" s="729"/>
      <c r="Q8" s="730"/>
    </row>
    <row r="9" spans="1:17">
      <c r="A9" s="304"/>
      <c r="B9" s="319"/>
      <c r="C9" s="304"/>
      <c r="D9" s="304"/>
      <c r="E9" s="291"/>
      <c r="F9" s="297"/>
      <c r="G9" s="297"/>
      <c r="H9" s="297"/>
      <c r="I9" s="302"/>
      <c r="J9" s="302"/>
      <c r="K9" s="302"/>
      <c r="L9" s="302"/>
      <c r="M9" s="302"/>
      <c r="N9" s="946" t="s">
        <v>2089</v>
      </c>
      <c r="O9" s="967"/>
      <c r="P9" s="967"/>
      <c r="Q9" s="967"/>
    </row>
    <row r="10" spans="1:17">
      <c r="A10" s="320">
        <v>45363</v>
      </c>
      <c r="B10" s="966">
        <f>Zbiorczy!A10</f>
        <v>0</v>
      </c>
      <c r="C10" s="966"/>
      <c r="D10" s="966"/>
      <c r="E10" s="966"/>
      <c r="F10" s="321"/>
      <c r="G10" s="321"/>
      <c r="H10" s="321"/>
      <c r="I10" s="320"/>
      <c r="J10" s="320"/>
      <c r="K10" s="320"/>
      <c r="L10" s="320"/>
      <c r="M10" s="302"/>
      <c r="N10" s="946"/>
      <c r="O10" s="967"/>
      <c r="P10" s="967"/>
      <c r="Q10" s="967"/>
    </row>
    <row r="11" spans="1:17">
      <c r="A11" s="307"/>
      <c r="B11" s="297"/>
      <c r="C11" s="294"/>
      <c r="D11" s="291"/>
      <c r="E11" s="307"/>
      <c r="F11" s="297"/>
      <c r="G11" s="297"/>
      <c r="H11" s="297"/>
      <c r="I11" s="302"/>
      <c r="J11" s="302"/>
      <c r="K11" s="302"/>
      <c r="L11" s="302"/>
      <c r="M11" s="302"/>
      <c r="N11" s="946"/>
      <c r="O11" s="967"/>
      <c r="P11" s="967"/>
      <c r="Q11" s="967"/>
    </row>
    <row r="12" spans="1:17" ht="15.75" thickBot="1">
      <c r="A12" s="307"/>
      <c r="B12" s="988" t="s">
        <v>3008</v>
      </c>
      <c r="C12" s="989"/>
      <c r="D12" s="989"/>
      <c r="E12" s="989"/>
      <c r="F12" s="989"/>
      <c r="G12" s="989"/>
      <c r="H12" s="989"/>
      <c r="I12" s="302"/>
      <c r="J12" s="302"/>
      <c r="K12" s="302"/>
      <c r="L12" s="308"/>
      <c r="M12" s="291"/>
      <c r="N12" s="946"/>
      <c r="O12" s="967"/>
      <c r="P12" s="967"/>
      <c r="Q12" s="967"/>
    </row>
    <row r="13" spans="1:17" ht="60">
      <c r="B13" s="861" t="s">
        <v>18</v>
      </c>
      <c r="C13" s="861" t="s">
        <v>3009</v>
      </c>
      <c r="D13" s="861" t="s">
        <v>3010</v>
      </c>
      <c r="E13" s="861" t="s">
        <v>3011</v>
      </c>
      <c r="F13" s="865" t="s">
        <v>2978</v>
      </c>
      <c r="G13" s="861" t="s">
        <v>2977</v>
      </c>
      <c r="H13" s="861" t="s">
        <v>3016</v>
      </c>
      <c r="I13" s="861" t="s">
        <v>3012</v>
      </c>
      <c r="J13" s="861" t="s">
        <v>3013</v>
      </c>
      <c r="K13" s="861" t="s">
        <v>3014</v>
      </c>
      <c r="L13" s="861" t="s">
        <v>3015</v>
      </c>
    </row>
    <row r="14" spans="1:17">
      <c r="B14" s="864">
        <v>1</v>
      </c>
      <c r="C14" s="864">
        <v>2</v>
      </c>
      <c r="D14" s="864">
        <v>3</v>
      </c>
      <c r="E14" s="864">
        <v>4</v>
      </c>
      <c r="F14" s="864">
        <v>5</v>
      </c>
      <c r="G14" s="864">
        <v>6</v>
      </c>
      <c r="H14" s="864">
        <v>7</v>
      </c>
      <c r="I14" s="864">
        <v>8</v>
      </c>
      <c r="J14" s="864">
        <v>9</v>
      </c>
      <c r="K14" s="864">
        <v>10</v>
      </c>
      <c r="L14" s="864">
        <v>11</v>
      </c>
    </row>
    <row r="17" spans="2:5" ht="15.75">
      <c r="B17" s="299" t="s">
        <v>3033</v>
      </c>
      <c r="C17" s="299"/>
      <c r="D17" s="299"/>
      <c r="E17" s="299"/>
    </row>
    <row r="19" spans="2:5" ht="15.75">
      <c r="B19" s="299" t="s">
        <v>3034</v>
      </c>
    </row>
  </sheetData>
  <mergeCells count="14">
    <mergeCell ref="A1:Q1"/>
    <mergeCell ref="A2:B2"/>
    <mergeCell ref="C2:M2"/>
    <mergeCell ref="O2:Q2"/>
    <mergeCell ref="A4:L4"/>
    <mergeCell ref="N4:N7"/>
    <mergeCell ref="O4:Q7"/>
    <mergeCell ref="B6:E6"/>
    <mergeCell ref="B7:E7"/>
    <mergeCell ref="B8:E8"/>
    <mergeCell ref="N9:N12"/>
    <mergeCell ref="O9:Q12"/>
    <mergeCell ref="B10:E10"/>
    <mergeCell ref="B12:H12"/>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9BCCC3-8A89-49AE-9DC9-F5885258FABE}">
  <dimension ref="A1:Q20"/>
  <sheetViews>
    <sheetView topLeftCell="B2" workbookViewId="0">
      <selection activeCell="D17" sqref="D17"/>
    </sheetView>
  </sheetViews>
  <sheetFormatPr defaultRowHeight="15"/>
  <cols>
    <col min="1" max="1" width="0" hidden="1" customWidth="1"/>
    <col min="2" max="2" width="13.85546875" customWidth="1"/>
    <col min="3" max="3" width="30.85546875" bestFit="1" customWidth="1"/>
    <col min="4" max="4" width="22.28515625" bestFit="1" customWidth="1"/>
    <col min="5" max="5" width="23.28515625" bestFit="1" customWidth="1"/>
    <col min="6" max="6" width="29.140625" bestFit="1" customWidth="1"/>
    <col min="7" max="7" width="17.5703125" customWidth="1"/>
    <col min="8" max="8" width="20.85546875" customWidth="1"/>
    <col min="9" max="9" width="18.140625" customWidth="1"/>
    <col min="10" max="15" width="23.5703125" customWidth="1"/>
    <col min="16" max="16" width="21.28515625" customWidth="1"/>
    <col min="17" max="17" width="21.85546875" customWidth="1"/>
  </cols>
  <sheetData>
    <row r="1" spans="1:17" ht="33.75" customHeight="1">
      <c r="A1" s="982" t="s">
        <v>3000</v>
      </c>
      <c r="B1" s="982"/>
      <c r="C1" s="982"/>
      <c r="D1" s="982"/>
      <c r="E1" s="982"/>
      <c r="F1" s="982"/>
      <c r="G1" s="982"/>
      <c r="H1" s="982"/>
      <c r="I1" s="982"/>
      <c r="J1" s="982"/>
      <c r="K1" s="982"/>
      <c r="L1" s="982"/>
      <c r="M1" s="982"/>
      <c r="N1" s="982"/>
      <c r="O1" s="982"/>
      <c r="P1" s="982"/>
      <c r="Q1" s="982"/>
    </row>
    <row r="2" spans="1:17" ht="15" customHeight="1">
      <c r="A2" s="969" t="s">
        <v>2085</v>
      </c>
      <c r="B2" s="969"/>
      <c r="C2" s="983"/>
      <c r="D2" s="983"/>
      <c r="E2" s="983"/>
      <c r="F2" s="983"/>
      <c r="G2" s="983"/>
      <c r="H2" s="983"/>
      <c r="I2" s="983"/>
      <c r="J2" s="983"/>
      <c r="K2" s="983"/>
      <c r="L2" s="983"/>
      <c r="M2" s="983"/>
      <c r="N2" s="721" t="s">
        <v>2086</v>
      </c>
      <c r="O2" s="967" t="s">
        <v>2087</v>
      </c>
      <c r="P2" s="967"/>
      <c r="Q2" s="967"/>
    </row>
    <row r="3" spans="1:17">
      <c r="A3" s="292"/>
      <c r="B3" s="314"/>
      <c r="C3" s="293"/>
      <c r="D3" s="293"/>
      <c r="E3" s="293"/>
      <c r="F3" s="297"/>
      <c r="G3" s="297"/>
      <c r="H3" s="297"/>
      <c r="I3" s="302"/>
      <c r="J3" s="302"/>
      <c r="K3" s="302"/>
      <c r="L3" s="295"/>
      <c r="M3" s="295"/>
      <c r="N3" s="721"/>
      <c r="O3" s="726"/>
      <c r="P3" s="727"/>
      <c r="Q3" s="728"/>
    </row>
    <row r="4" spans="1:17">
      <c r="A4" s="984" t="s">
        <v>2120</v>
      </c>
      <c r="B4" s="984"/>
      <c r="C4" s="984"/>
      <c r="D4" s="984"/>
      <c r="E4" s="984"/>
      <c r="F4" s="984"/>
      <c r="G4" s="984"/>
      <c r="H4" s="984"/>
      <c r="I4" s="984"/>
      <c r="J4" s="984"/>
      <c r="K4" s="984"/>
      <c r="L4" s="984"/>
      <c r="M4" s="295"/>
      <c r="N4" s="946" t="s">
        <v>2088</v>
      </c>
      <c r="O4" s="967"/>
      <c r="P4" s="967"/>
      <c r="Q4" s="967"/>
    </row>
    <row r="5" spans="1:17">
      <c r="A5" s="292"/>
      <c r="B5" s="314"/>
      <c r="C5" s="293"/>
      <c r="D5" s="293"/>
      <c r="E5" s="293"/>
      <c r="F5" s="297"/>
      <c r="G5" s="297"/>
      <c r="H5" s="297"/>
      <c r="I5" s="302"/>
      <c r="J5" s="302"/>
      <c r="K5" s="302"/>
      <c r="L5" s="295"/>
      <c r="M5" s="295"/>
      <c r="N5" s="946"/>
      <c r="O5" s="967"/>
      <c r="P5" s="967"/>
      <c r="Q5" s="967"/>
    </row>
    <row r="6" spans="1:17" ht="20.25">
      <c r="A6" s="315">
        <v>1</v>
      </c>
      <c r="B6" s="963">
        <f>Zbiorczy!A6</f>
        <v>0</v>
      </c>
      <c r="C6" s="963"/>
      <c r="D6" s="963"/>
      <c r="E6" s="963"/>
      <c r="F6" s="316"/>
      <c r="G6" s="316"/>
      <c r="H6" s="316"/>
      <c r="I6" s="315"/>
      <c r="J6" s="315"/>
      <c r="K6" s="315"/>
      <c r="L6" s="315"/>
      <c r="M6" s="302"/>
      <c r="N6" s="946"/>
      <c r="O6" s="967"/>
      <c r="P6" s="967"/>
      <c r="Q6" s="967"/>
    </row>
    <row r="7" spans="1:17">
      <c r="A7" s="300">
        <v>45359</v>
      </c>
      <c r="B7" s="964" t="str">
        <f>Zbiorczy!A7</f>
        <v>Rekomendacja Zapłaty nr …</v>
      </c>
      <c r="C7" s="964"/>
      <c r="D7" s="964"/>
      <c r="E7" s="964"/>
      <c r="F7" s="317"/>
      <c r="G7" s="317"/>
      <c r="H7" s="317"/>
      <c r="I7" s="300"/>
      <c r="J7" s="300"/>
      <c r="K7" s="300"/>
      <c r="L7" s="300"/>
      <c r="M7" s="302"/>
      <c r="N7" s="946"/>
      <c r="O7" s="967"/>
      <c r="P7" s="967"/>
      <c r="Q7" s="967"/>
    </row>
    <row r="8" spans="1:17">
      <c r="A8" s="301">
        <v>45363</v>
      </c>
      <c r="B8" s="965">
        <f>Zbiorczy!A8</f>
        <v>0</v>
      </c>
      <c r="C8" s="965"/>
      <c r="D8" s="965"/>
      <c r="E8" s="965"/>
      <c r="F8" s="318"/>
      <c r="G8" s="318"/>
      <c r="H8" s="318"/>
      <c r="I8" s="301"/>
      <c r="J8" s="301"/>
      <c r="K8" s="301"/>
      <c r="L8" s="301"/>
      <c r="M8" s="302"/>
      <c r="N8" s="722"/>
      <c r="O8" s="729"/>
      <c r="P8" s="729"/>
      <c r="Q8" s="730"/>
    </row>
    <row r="9" spans="1:17">
      <c r="A9" s="304"/>
      <c r="B9" s="319"/>
      <c r="C9" s="304"/>
      <c r="D9" s="304"/>
      <c r="E9" s="291"/>
      <c r="F9" s="297"/>
      <c r="G9" s="297"/>
      <c r="H9" s="297"/>
      <c r="I9" s="302"/>
      <c r="J9" s="302"/>
      <c r="K9" s="302"/>
      <c r="L9" s="302"/>
      <c r="M9" s="302"/>
      <c r="N9" s="946" t="s">
        <v>2089</v>
      </c>
      <c r="O9" s="967"/>
      <c r="P9" s="967"/>
      <c r="Q9" s="967"/>
    </row>
    <row r="10" spans="1:17">
      <c r="A10" s="320">
        <v>45363</v>
      </c>
      <c r="B10" s="966">
        <f>Zbiorczy!A10</f>
        <v>0</v>
      </c>
      <c r="C10" s="966"/>
      <c r="D10" s="966"/>
      <c r="E10" s="966"/>
      <c r="F10" s="321"/>
      <c r="G10" s="321"/>
      <c r="H10" s="321"/>
      <c r="I10" s="320"/>
      <c r="J10" s="320"/>
      <c r="K10" s="320"/>
      <c r="L10" s="320"/>
      <c r="M10" s="302"/>
      <c r="N10" s="946"/>
      <c r="O10" s="967"/>
      <c r="P10" s="967"/>
      <c r="Q10" s="967"/>
    </row>
    <row r="11" spans="1:17">
      <c r="A11" s="307"/>
      <c r="B11" s="297"/>
      <c r="C11" s="294"/>
      <c r="D11" s="291"/>
      <c r="E11" s="307"/>
      <c r="F11" s="297"/>
      <c r="G11" s="297"/>
      <c r="H11" s="297"/>
      <c r="I11" s="302"/>
      <c r="J11" s="302"/>
      <c r="K11" s="302"/>
      <c r="L11" s="302"/>
      <c r="M11" s="302"/>
      <c r="N11" s="946"/>
      <c r="O11" s="967"/>
      <c r="P11" s="967"/>
      <c r="Q11" s="967"/>
    </row>
    <row r="12" spans="1:17" ht="15.75" thickBot="1">
      <c r="A12" s="307"/>
      <c r="B12" s="988" t="s">
        <v>3007</v>
      </c>
      <c r="C12" s="989"/>
      <c r="D12" s="989"/>
      <c r="E12" s="989"/>
      <c r="F12" s="989"/>
      <c r="G12" s="297"/>
      <c r="H12" s="297"/>
      <c r="I12" s="302"/>
      <c r="J12" s="302"/>
      <c r="K12" s="302"/>
      <c r="L12" s="308"/>
      <c r="M12" s="291"/>
      <c r="N12" s="946"/>
      <c r="O12" s="967"/>
      <c r="P12" s="967"/>
      <c r="Q12" s="967"/>
    </row>
    <row r="13" spans="1:17">
      <c r="B13" s="947" t="s">
        <v>18</v>
      </c>
      <c r="C13" s="949" t="s">
        <v>3017</v>
      </c>
      <c r="D13" s="949" t="s">
        <v>3018</v>
      </c>
      <c r="E13" s="949" t="s">
        <v>3020</v>
      </c>
      <c r="F13" s="949" t="s">
        <v>3019</v>
      </c>
      <c r="G13" s="297"/>
      <c r="H13" s="297"/>
    </row>
    <row r="14" spans="1:17">
      <c r="B14" s="985"/>
      <c r="C14" s="986"/>
      <c r="D14" s="986"/>
      <c r="E14" s="986"/>
      <c r="F14" s="986"/>
    </row>
    <row r="15" spans="1:17">
      <c r="B15" s="862">
        <v>1</v>
      </c>
      <c r="C15" s="862"/>
      <c r="D15" s="862"/>
      <c r="E15" s="862"/>
      <c r="F15" s="863">
        <f>E15-D15</f>
        <v>0</v>
      </c>
    </row>
    <row r="16" spans="1:17">
      <c r="B16" s="862">
        <v>2</v>
      </c>
      <c r="C16" s="862"/>
      <c r="D16" s="862"/>
      <c r="E16" s="863">
        <f>F15</f>
        <v>0</v>
      </c>
      <c r="F16" s="863"/>
    </row>
    <row r="17" spans="2:6">
      <c r="B17" s="862">
        <v>3</v>
      </c>
      <c r="C17" s="862"/>
      <c r="D17" s="862"/>
      <c r="E17" s="862"/>
      <c r="F17" s="863"/>
    </row>
    <row r="18" spans="2:6">
      <c r="B18" s="862">
        <v>4</v>
      </c>
      <c r="C18" s="862"/>
      <c r="D18" s="862"/>
      <c r="E18" s="862"/>
      <c r="F18" s="863"/>
    </row>
    <row r="19" spans="2:6">
      <c r="B19" s="862">
        <v>5</v>
      </c>
      <c r="C19" s="862"/>
      <c r="D19" s="862"/>
      <c r="E19" s="862"/>
      <c r="F19" s="863"/>
    </row>
    <row r="20" spans="2:6">
      <c r="B20" s="862">
        <v>6</v>
      </c>
      <c r="C20" s="862"/>
      <c r="D20" s="862"/>
      <c r="E20" s="862"/>
      <c r="F20" s="863"/>
    </row>
  </sheetData>
  <mergeCells count="19">
    <mergeCell ref="A1:Q1"/>
    <mergeCell ref="A2:B2"/>
    <mergeCell ref="C2:M2"/>
    <mergeCell ref="O2:Q2"/>
    <mergeCell ref="A4:L4"/>
    <mergeCell ref="N4:N7"/>
    <mergeCell ref="O4:Q7"/>
    <mergeCell ref="B6:E6"/>
    <mergeCell ref="B7:E7"/>
    <mergeCell ref="B8:E8"/>
    <mergeCell ref="N9:N12"/>
    <mergeCell ref="O9:Q12"/>
    <mergeCell ref="B10:E10"/>
    <mergeCell ref="B12:F12"/>
    <mergeCell ref="B13:B14"/>
    <mergeCell ref="C13:C14"/>
    <mergeCell ref="D13:D14"/>
    <mergeCell ref="E13:E14"/>
    <mergeCell ref="F13:F14"/>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A1F345941E7FD744A7E468598A738542" ma:contentTypeVersion="2" ma:contentTypeDescription="Utwórz nowy dokument." ma:contentTypeScope="" ma:versionID="13c7521648d213b237c66d0c96c2a87a">
  <xsd:schema xmlns:xsd="http://www.w3.org/2001/XMLSchema" xmlns:xs="http://www.w3.org/2001/XMLSchema" xmlns:p="http://schemas.microsoft.com/office/2006/metadata/properties" xmlns:ns2="c44c6900-a5b2-4817-81db-7faf88aadf27" targetNamespace="http://schemas.microsoft.com/office/2006/metadata/properties" ma:root="true" ma:fieldsID="d53248b5d3362a8a18d6a782ee83ee3f" ns2:_="">
    <xsd:import namespace="c44c6900-a5b2-4817-81db-7faf88aadf27"/>
    <xsd:element name="properties">
      <xsd:complexType>
        <xsd:sequence>
          <xsd:element name="documentManagement">
            <xsd:complexType>
              <xsd:all>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44c6900-a5b2-4817-81db-7faf88aadf27" elementFormDefault="qualified">
    <xsd:import namespace="http://schemas.microsoft.com/office/2006/documentManagement/types"/>
    <xsd:import namespace="http://schemas.microsoft.com/office/infopath/2007/PartnerControls"/>
    <xsd:element name="SharedWithUsers" ma:index="8" nillable="true" ma:displayName="Udostępniani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Udostępnione dla — szczegóły"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0FA0BD1-C30F-44E0-B09A-4A27DF094A0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44c6900-a5b2-4817-81db-7faf88aadf2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DF7AF1C-A067-4B45-B20B-4261AAB8AB41}">
  <ds:schemaRefs>
    <ds:schemaRef ds:uri="http://schemas.microsoft.com/sharepoint/v3/contenttype/forms"/>
  </ds:schemaRefs>
</ds:datastoreItem>
</file>

<file path=customXml/itemProps3.xml><?xml version="1.0" encoding="utf-8"?>
<ds:datastoreItem xmlns:ds="http://schemas.openxmlformats.org/officeDocument/2006/customXml" ds:itemID="{1937DB2A-4671-4603-B315-42568B716BDE}">
  <ds:schemaRefs>
    <ds:schemaRef ds:uri="http://schemas.microsoft.com/office/2006/metadata/properties"/>
    <ds:schemaRef ds:uri="http://schemas.microsoft.com/office/infopath/2007/PartnerControls"/>
  </ds:schemaRefs>
</ds:datastoreItem>
</file>

<file path=docMetadata/LabelInfo.xml><?xml version="1.0" encoding="utf-8"?>
<clbl:labelList xmlns:clbl="http://schemas.microsoft.com/office/2020/mipLabelMetadata">
  <clbl:label id="{b05923b3-4e86-4aa9-9018-d7e3c1e08536}" enabled="1" method="Standard" siteId="{66a13ed4-5c17-4ee8-ba28-778da8cdd7d4}"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9</vt:i4>
      </vt:variant>
      <vt:variant>
        <vt:lpstr>Nazwane zakresy</vt:lpstr>
      </vt:variant>
      <vt:variant>
        <vt:i4>6</vt:i4>
      </vt:variant>
    </vt:vector>
  </HeadingPairs>
  <TitlesOfParts>
    <vt:vector size="15" baseType="lpstr">
      <vt:lpstr>Zbiorczy</vt:lpstr>
      <vt:lpstr>Zestawienie rekomendacji</vt:lpstr>
      <vt:lpstr>Zakres Umowny</vt:lpstr>
      <vt:lpstr>Podwykonawcy</vt:lpstr>
      <vt:lpstr>Waloryzacja</vt:lpstr>
      <vt:lpstr>TECHNICZNY Obliczenia Wsk Walor</vt:lpstr>
      <vt:lpstr>PRAWA OPCJI</vt:lpstr>
      <vt:lpstr>Materiały</vt:lpstr>
      <vt:lpstr>Wykorzystanie kwoty warunkowej</vt:lpstr>
      <vt:lpstr>'PRAWA OPCJI'!Obszar_wydruku</vt:lpstr>
      <vt:lpstr>Waloryzacja!Obszar_wydruku</vt:lpstr>
      <vt:lpstr>'Zakres Umowny'!Obszar_wydruku</vt:lpstr>
      <vt:lpstr>Zbiorczy!Obszar_wydruku</vt:lpstr>
      <vt:lpstr>Waloryzacja!Tytuły_wydruku</vt:lpstr>
      <vt:lpstr>'Zakres Umowny'!Tytuły_wydruku</vt:lpstr>
    </vt:vector>
  </TitlesOfParts>
  <Company>Budimex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Krasucki, Piotr</dc:creator>
  <cp:lastModifiedBy>Rugała Justyna</cp:lastModifiedBy>
  <cp:lastPrinted>2024-04-09T06:23:48Z</cp:lastPrinted>
  <dcterms:created xsi:type="dcterms:W3CDTF">2024-03-11T07:34:56Z</dcterms:created>
  <dcterms:modified xsi:type="dcterms:W3CDTF">2026-01-15T11:01:27Z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0x010100A1F345941E7FD744A7E468598A738542</vt:lpwstr>
  </property>
</Properties>
</file>